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765" windowWidth="15120" windowHeight="7350"/>
  </bookViews>
  <sheets>
    <sheet name="приложение 8 " sheetId="1" r:id="rId1"/>
    <sheet name="приложение 9 " sheetId="2" r:id="rId2"/>
    <sheet name="приложение 10" sheetId="3" r:id="rId3"/>
    <sheet name="Приложение 11" sheetId="4" r:id="rId4"/>
  </sheets>
  <definedNames>
    <definedName name="Z_3E037394_75C7_472A_9B57_0B266088B940_.wvu.PrintArea" localSheetId="2" hidden="1">'приложение 10'!$A$1:$I$13</definedName>
    <definedName name="Z_3E037394_75C7_472A_9B57_0B266088B940_.wvu.PrintArea" localSheetId="1" hidden="1">'приложение 9 '!$A$1:$M$41</definedName>
    <definedName name="Z_3E037394_75C7_472A_9B57_0B266088B940_.wvu.Rows" localSheetId="2" hidden="1">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</definedName>
    <definedName name="Z_3E037394_75C7_472A_9B57_0B266088B940_.wvu.Rows" localSheetId="1" hidden="1">'приложение 9 '!$2:$2,'приложение 9 '!$5:$6,'приложение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</definedName>
    <definedName name="Z_A74F796E_A5A6_465A_BEF7_C89D842029FE_.wvu.PrintArea" localSheetId="2" hidden="1">'приложение 10'!$A$1:$I$13</definedName>
    <definedName name="Z_A74F796E_A5A6_465A_BEF7_C89D842029FE_.wvu.PrintArea" localSheetId="1" hidden="1">'приложение 9 '!$A$1:$M$41</definedName>
    <definedName name="Z_A74F796E_A5A6_465A_BEF7_C89D842029FE_.wvu.Rows" localSheetId="2" hidden="1">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</definedName>
    <definedName name="Z_A74F796E_A5A6_465A_BEF7_C89D842029FE_.wvu.Rows" localSheetId="1" hidden="1">'приложение 9 '!$2:$2,'приложение 9 '!$5:$6,'приложение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</definedName>
    <definedName name="Z_ECBE1E09_C494_45FF_AF20_564E96C9C166_.wvu.PrintArea" localSheetId="2" hidden="1">'приложение 10'!$A$1:$I$13</definedName>
    <definedName name="Z_ECBE1E09_C494_45FF_AF20_564E96C9C166_.wvu.PrintArea" localSheetId="1" hidden="1">'приложение 9 '!$A$1:$M$41</definedName>
    <definedName name="Z_ECBE1E09_C494_45FF_AF20_564E96C9C166_.wvu.Rows" localSheetId="2" hidden="1">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10'!#REF!,'приложение 10'!#REF!</definedName>
    <definedName name="Z_ECBE1E09_C494_45FF_AF20_564E96C9C166_.wvu.Rows" localSheetId="1" hidden="1">'приложение 9 '!$2:$2,'приложение 9 '!$5:$6,'приложение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'!#REF!,'приложение 9 '!#REF!</definedName>
    <definedName name="_xlnm.Print_Titles" localSheetId="2">'приложение 10'!$4:$6</definedName>
    <definedName name="_xlnm.Print_Titles" localSheetId="0">'приложение 8 '!$4:$7</definedName>
    <definedName name="_xlnm.Print_Titles" localSheetId="1">'приложение 9 '!$7:$10</definedName>
    <definedName name="_xlnm.Print_Area" localSheetId="2">'приложение 10'!$A$1:$I$100</definedName>
    <definedName name="_xlnm.Print_Area" localSheetId="3">'Приложение 11'!$A$1:$K$63</definedName>
    <definedName name="_xlnm.Print_Area" localSheetId="0">'приложение 8 '!$A$1:$K$31</definedName>
    <definedName name="_xlnm.Print_Area" localSheetId="1">'приложение 9 '!$A$1:$M$60</definedName>
  </definedNames>
  <calcPr calcId="145621"/>
  <customWorkbookViews>
    <customWorkbookView name="Krupko_O - Личное представление" guid="{3E037394-75C7-472A-9B57-0B266088B940}" mergeInterval="0" personalView="1" maximized="1" windowWidth="1362" windowHeight="509" activeSheetId="3"/>
    <customWorkbookView name="User - Личное представление" guid="{ECBE1E09-C494-45FF-AF20-564E96C9C166}" mergeInterval="0" personalView="1" maximized="1" xWindow="1" yWindow="1" windowWidth="1152" windowHeight="591" activeSheetId="3"/>
    <customWorkbookView name="Tanaeva_O - Личное представление" guid="{A74F796E-A5A6-465A-BEF7-C89D842029FE}" mergeInterval="0" personalView="1" maximized="1" windowWidth="1276" windowHeight="660" activeSheetId="2"/>
  </customWorkbookViews>
</workbook>
</file>

<file path=xl/calcChain.xml><?xml version="1.0" encoding="utf-8"?>
<calcChain xmlns="http://schemas.openxmlformats.org/spreadsheetml/2006/main">
  <c r="E9" i="3" l="1"/>
  <c r="F9" i="3"/>
  <c r="G9" i="3"/>
  <c r="H9" i="3"/>
  <c r="E19" i="3"/>
  <c r="F19" i="3"/>
  <c r="F14" i="3" s="1"/>
  <c r="G19" i="3"/>
  <c r="H19" i="3"/>
  <c r="E14" i="3"/>
  <c r="G14" i="3"/>
  <c r="H14" i="3"/>
  <c r="E17" i="3"/>
  <c r="F17" i="3"/>
  <c r="G17" i="3"/>
  <c r="H17" i="3"/>
  <c r="F21" i="3"/>
  <c r="G21" i="3"/>
  <c r="H21" i="3"/>
  <c r="D17" i="3"/>
  <c r="H40" i="3"/>
  <c r="G40" i="3"/>
  <c r="H47" i="3"/>
  <c r="G47" i="3"/>
  <c r="E42" i="3"/>
  <c r="E26" i="3"/>
  <c r="F26" i="3"/>
  <c r="G26" i="3"/>
  <c r="H26" i="3"/>
  <c r="D26" i="3"/>
  <c r="E33" i="3"/>
  <c r="F33" i="3"/>
  <c r="G33" i="3"/>
  <c r="H33" i="3"/>
  <c r="D33" i="3"/>
  <c r="F40" i="3"/>
  <c r="E54" i="3"/>
  <c r="F54" i="3"/>
  <c r="G54" i="3"/>
  <c r="H54" i="3"/>
  <c r="D54" i="3"/>
  <c r="E61" i="3"/>
  <c r="F61" i="3"/>
  <c r="G61" i="3"/>
  <c r="H61" i="3"/>
  <c r="D61" i="3"/>
  <c r="E66" i="3"/>
  <c r="F66" i="3"/>
  <c r="G66" i="3"/>
  <c r="H66" i="3"/>
  <c r="D66" i="3"/>
  <c r="E70" i="3"/>
  <c r="F70" i="3"/>
  <c r="G70" i="3"/>
  <c r="H70" i="3"/>
  <c r="E75" i="3"/>
  <c r="F75" i="3"/>
  <c r="G75" i="3"/>
  <c r="H75" i="3"/>
  <c r="D75" i="3"/>
  <c r="H80" i="3"/>
  <c r="H82" i="3"/>
  <c r="F89" i="3"/>
  <c r="F82" i="3" s="1"/>
  <c r="G89" i="3"/>
  <c r="G82" i="3" s="1"/>
  <c r="H89" i="3"/>
  <c r="F87" i="3"/>
  <c r="F80" i="3" s="1"/>
  <c r="G87" i="3"/>
  <c r="G80" i="3" s="1"/>
  <c r="H87" i="3"/>
  <c r="E86" i="3"/>
  <c r="F86" i="3"/>
  <c r="F79" i="3" s="1"/>
  <c r="G86" i="3"/>
  <c r="G79" i="3" s="1"/>
  <c r="H86" i="3"/>
  <c r="H79" i="3" s="1"/>
  <c r="D86" i="3"/>
  <c r="E87" i="3"/>
  <c r="D87" i="3"/>
  <c r="E89" i="3"/>
  <c r="D89" i="3"/>
  <c r="H36" i="2"/>
  <c r="I36" i="2"/>
  <c r="J23" i="2"/>
  <c r="K42" i="2"/>
  <c r="L42" i="2"/>
  <c r="H47" i="2"/>
  <c r="I47" i="2"/>
  <c r="L47" i="2"/>
  <c r="K47" i="2"/>
  <c r="D19" i="3" l="1"/>
  <c r="H14" i="1" l="1"/>
  <c r="H15" i="1"/>
  <c r="H16" i="1"/>
  <c r="H17" i="1"/>
  <c r="H18" i="1"/>
  <c r="H21" i="1"/>
  <c r="H10" i="1"/>
  <c r="H11" i="1"/>
  <c r="G42" i="3" l="1"/>
  <c r="H42" i="3"/>
  <c r="G35" i="3"/>
  <c r="H35" i="3"/>
  <c r="G28" i="3"/>
  <c r="H28" i="3"/>
  <c r="G63" i="3"/>
  <c r="H63" i="3"/>
  <c r="G49" i="3"/>
  <c r="H49" i="3"/>
  <c r="H33" i="2" l="1"/>
  <c r="I33" i="2"/>
  <c r="L33" i="2"/>
  <c r="K33" i="2"/>
  <c r="K39" i="2"/>
  <c r="L39" i="2"/>
  <c r="K17" i="2"/>
  <c r="L17" i="2"/>
  <c r="H24" i="2"/>
  <c r="I24" i="2"/>
  <c r="L24" i="2"/>
  <c r="K24" i="2"/>
  <c r="L27" i="2"/>
  <c r="L30" i="2"/>
  <c r="H27" i="2"/>
  <c r="I27" i="2"/>
  <c r="H30" i="2"/>
  <c r="I30" i="2"/>
  <c r="K36" i="2"/>
  <c r="L36" i="2"/>
  <c r="K30" i="2"/>
  <c r="K27" i="2"/>
  <c r="I48" i="2"/>
  <c r="I45" i="2" s="1"/>
  <c r="K48" i="2"/>
  <c r="K45" i="2" s="1"/>
  <c r="L48" i="2"/>
  <c r="L45" i="2" s="1"/>
  <c r="L16" i="2" l="1"/>
  <c r="K16" i="2"/>
  <c r="K13" i="2" s="1"/>
  <c r="K11" i="2" s="1"/>
  <c r="I16" i="2"/>
  <c r="H16" i="2"/>
  <c r="L14" i="2"/>
  <c r="K14" i="2" l="1"/>
  <c r="L13" i="2"/>
  <c r="L11" i="2" s="1"/>
  <c r="H12" i="3" l="1"/>
  <c r="E10" i="3"/>
  <c r="D10" i="3"/>
  <c r="G10" i="3"/>
  <c r="H10" i="3"/>
  <c r="H7" i="3" s="1"/>
  <c r="D14" i="3"/>
  <c r="E21" i="3"/>
  <c r="D21" i="3"/>
  <c r="E28" i="3"/>
  <c r="D28" i="3"/>
  <c r="E35" i="3"/>
  <c r="D35" i="3"/>
  <c r="D42" i="3"/>
  <c r="E49" i="3"/>
  <c r="D49" i="3"/>
  <c r="E56" i="3"/>
  <c r="D56" i="3"/>
  <c r="F56" i="3" s="1"/>
  <c r="E63" i="3"/>
  <c r="D63" i="3"/>
  <c r="D70" i="3"/>
  <c r="G77" i="3"/>
  <c r="H77" i="3"/>
  <c r="E79" i="3"/>
  <c r="D79" i="3"/>
  <c r="D9" i="3" s="1"/>
  <c r="E82" i="3"/>
  <c r="E12" i="3" s="1"/>
  <c r="D82" i="3"/>
  <c r="D12" i="3" s="1"/>
  <c r="G84" i="3"/>
  <c r="H84" i="3"/>
  <c r="E80" i="3"/>
  <c r="D80" i="3"/>
  <c r="E84" i="3"/>
  <c r="D84" i="3"/>
  <c r="F28" i="3"/>
  <c r="F45" i="3"/>
  <c r="F42" i="3" s="1"/>
  <c r="F47" i="3"/>
  <c r="F49" i="3"/>
  <c r="F63" i="3"/>
  <c r="H48" i="2"/>
  <c r="J52" i="2"/>
  <c r="J38" i="2"/>
  <c r="J36" i="2" s="1"/>
  <c r="I42" i="2"/>
  <c r="H42" i="2"/>
  <c r="I39" i="2"/>
  <c r="H39" i="2"/>
  <c r="I17" i="2"/>
  <c r="H17" i="2"/>
  <c r="J20" i="2"/>
  <c r="J21" i="2"/>
  <c r="J22" i="2"/>
  <c r="J26" i="2"/>
  <c r="J24" i="2" s="1"/>
  <c r="J29" i="2"/>
  <c r="J27" i="2" s="1"/>
  <c r="J32" i="2"/>
  <c r="J30" i="2" s="1"/>
  <c r="J16" i="2" s="1"/>
  <c r="J35" i="2"/>
  <c r="J33" i="2" s="1"/>
  <c r="J41" i="2"/>
  <c r="J39" i="2" s="1"/>
  <c r="J44" i="2"/>
  <c r="J42" i="2" s="1"/>
  <c r="J50" i="2"/>
  <c r="J51" i="2"/>
  <c r="H12" i="1"/>
  <c r="F38" i="3" l="1"/>
  <c r="F35" i="3" s="1"/>
  <c r="F12" i="3"/>
  <c r="H13" i="2"/>
  <c r="H11" i="2" s="1"/>
  <c r="H14" i="2"/>
  <c r="J47" i="2"/>
  <c r="I14" i="2"/>
  <c r="J17" i="2"/>
  <c r="J48" i="2"/>
  <c r="J45" i="2" s="1"/>
  <c r="F10" i="3"/>
  <c r="H45" i="2"/>
  <c r="G12" i="3"/>
  <c r="G7" i="3" s="1"/>
  <c r="E7" i="3"/>
  <c r="D7" i="3"/>
  <c r="F84" i="3"/>
  <c r="E77" i="3"/>
  <c r="D77" i="3"/>
  <c r="I13" i="2" l="1"/>
  <c r="I11" i="2" s="1"/>
  <c r="J13" i="2"/>
  <c r="J11" i="2" s="1"/>
  <c r="J14" i="2"/>
  <c r="F7" i="3"/>
  <c r="F77" i="3"/>
</calcChain>
</file>

<file path=xl/sharedStrings.xml><?xml version="1.0" encoding="utf-8"?>
<sst xmlns="http://schemas.openxmlformats.org/spreadsheetml/2006/main" count="335" uniqueCount="138">
  <si>
    <t>Приложение 2</t>
  </si>
  <si>
    <t>№ п/п</t>
  </si>
  <si>
    <t>Ед.изм</t>
  </si>
  <si>
    <t>план</t>
  </si>
  <si>
    <t>факт</t>
  </si>
  <si>
    <t>значение на конец года</t>
  </si>
  <si>
    <t>Плановый период</t>
  </si>
  <si>
    <t>Код бюджетной классификации</t>
  </si>
  <si>
    <t>ГРБС</t>
  </si>
  <si>
    <t>Рз Пр</t>
  </si>
  <si>
    <t>ЦСР</t>
  </si>
  <si>
    <t>ВР</t>
  </si>
  <si>
    <t>Приложение 3</t>
  </si>
  <si>
    <t>Источники финансирования</t>
  </si>
  <si>
    <t>Статус</t>
  </si>
  <si>
    <t>Наименование ГРБС</t>
  </si>
  <si>
    <t>Отклонения  (+,-)</t>
  </si>
  <si>
    <t>Отклонения             (+,-)</t>
  </si>
  <si>
    <t>Приложение 1</t>
  </si>
  <si>
    <t>Руководитель</t>
  </si>
  <si>
    <t>Исполнитель</t>
  </si>
  <si>
    <t>тел.</t>
  </si>
  <si>
    <t>Весовой критерий</t>
  </si>
  <si>
    <t>Статус (муниципальная программа, подпрограмма)</t>
  </si>
  <si>
    <t>Наименование объекта, территория строительства (приобретения), мощность и единицы измерения мощности объекта &lt;*&gt;</t>
  </si>
  <si>
    <t>Годы строительства (приобретения) &lt;***&gt;</t>
  </si>
  <si>
    <t>Предельная сметная стоимость объекта</t>
  </si>
  <si>
    <t>Объем бюджетных ассигнований в объекты недвижимого имущества муниципальной собственности, подлежащие строительству, реконструкции, техническому перевооружению или приобретению</t>
  </si>
  <si>
    <t>Наименование подпрограммы 1</t>
  </si>
  <si>
    <t>Главный распорядитель 1</t>
  </si>
  <si>
    <t>Наименование мероприятия 1</t>
  </si>
  <si>
    <t>Заказчик 1 &lt;**&gt;</t>
  </si>
  <si>
    <t>Объект 1</t>
  </si>
  <si>
    <t>в том числе:</t>
  </si>
  <si>
    <t>федеральный бюджет</t>
  </si>
  <si>
    <t>краевой бюджет</t>
  </si>
  <si>
    <t>бюджет города</t>
  </si>
  <si>
    <t>внебюджетные источники</t>
  </si>
  <si>
    <t>Объект 2</t>
  </si>
  <si>
    <t>...</t>
  </si>
  <si>
    <t>Заказчик 2 &lt;**&gt;</t>
  </si>
  <si>
    <t>Итого по мероприятию 1</t>
  </si>
  <si>
    <t>Итого по Главному распорядителю 1</t>
  </si>
  <si>
    <t>Главный распорядитель 2</t>
  </si>
  <si>
    <t>Итого по подпрограмме</t>
  </si>
  <si>
    <t>Итого по программе</t>
  </si>
  <si>
    <t>Приложение 4</t>
  </si>
  <si>
    <t>Информация по объектам недвижимого имущества муниципальной собственности, подлежащим строительству, реконструкции, техническому перевооружению или приобретению, включенная в муниципальные программы города Ачинска</t>
  </si>
  <si>
    <t xml:space="preserve">Цель, целевые показатели, задачи, показатели результативности
</t>
  </si>
  <si>
    <t>Сметная стоимость по утвержденной ПСД, всего</t>
  </si>
  <si>
    <t>в ценах 2001 г</t>
  </si>
  <si>
    <t>в ценах контракта на 01.01.20__ г.</t>
  </si>
  <si>
    <t>Остаток сметной стоимости на 01.01.20__ г.</t>
  </si>
  <si>
    <t>в ценах 2001 г.</t>
  </si>
  <si>
    <t>Виды выполненных работ за январь - ______ 20__ г.</t>
  </si>
  <si>
    <t>Наименование муниципальной программы, подпрограммы муниципальной программы</t>
  </si>
  <si>
    <t>Наименование муниципальной программы, подпрограммы</t>
  </si>
  <si>
    <t xml:space="preserve">Примечание (причины невыполнения показателей по муниципальной программе, выбор действий по преодолению)
</t>
  </si>
  <si>
    <t xml:space="preserve">Примечание (информация о выполненных мероприятиях за отчетный период с уточнением объемов работ и местах их выполнения, в случае отклонения плановых значений от фактических, указать причины отклонений)
 </t>
  </si>
  <si>
    <t xml:space="preserve">Примечание (информация о выполненных мероприятиях за отчетный период с уточнением объемов работ и местах их выполнения, в случае отклонения плановых значений от фактических, указать причины отклонений)
</t>
  </si>
  <si>
    <t xml:space="preserve">Информация о целевых показателях муниципальной программы
и показателях результативности подпрограмм муниципальной
программы города Ачинска
</t>
  </si>
  <si>
    <t xml:space="preserve">Информация об использовании бюджетных ассигнований бюджета города, федерального и краевого бюджетов, иных средств
на реализацию отдельных мероприятий муниципальной программы и подпрограмм, отдельных мероприятий с указанием плановых
и фактических значений (с расшифровкой по главным распорядителям средств бюджета города, подпрограммам,
отдельным мероприятиям программы, а также по годам реализации муниципальной программы)
</t>
  </si>
  <si>
    <t xml:space="preserve">Информация об использовании бюджетных ассигнований бюджета города, федерального и краевого бюджетов, иных средств
на реализацию программы с указанием плановых и фактических значений
</t>
  </si>
  <si>
    <t>план на 2018 г.</t>
  </si>
  <si>
    <t>финансирование январь-декабрь 2018 г.</t>
  </si>
  <si>
    <t>шт.</t>
  </si>
  <si>
    <t>%</t>
  </si>
  <si>
    <t>чел.</t>
  </si>
  <si>
    <r>
      <t xml:space="preserve">Показатель 5. </t>
    </r>
    <r>
      <rPr>
        <sz val="12"/>
        <rFont val="Times New Roman"/>
        <family val="1"/>
        <charset val="204"/>
      </rPr>
      <t>Удельный вес молодых граждан, проживающих в городе Ачинске, вовлеченных в мероприятия и клубы (объединения) патриотической направленности, в их общей численности.</t>
    </r>
  </si>
  <si>
    <t>Муниципальная программа города Ачинска «Молодежь города Ачинска в XXI веке»</t>
  </si>
  <si>
    <t>Задача 1. Создание условий успешной социализации и эффективной самореализации молодежи  в интересах развития города.</t>
  </si>
  <si>
    <t>Подпрограмма 2. "Обеспечение жильем молодых семей в городе Ачинске"</t>
  </si>
  <si>
    <t>количество семей</t>
  </si>
  <si>
    <r>
      <t>Целевой показатель 1.</t>
    </r>
    <r>
      <rPr>
        <sz val="12"/>
        <rFont val="Times New Roman"/>
        <family val="1"/>
        <charset val="204"/>
      </rPr>
      <t xml:space="preserve"> Количество поддержанных социально-экономических проектов, реализуемых молодежью  на территории города Ачинска </t>
    </r>
  </si>
  <si>
    <r>
      <t>Целевой показатель 2.</t>
    </r>
    <r>
      <rPr>
        <sz val="12"/>
        <rFont val="Times New Roman"/>
        <family val="1"/>
        <charset val="204"/>
      </rPr>
      <t xml:space="preserve"> Доля (удельный вес) молодежи, вовлеченной в реализацию проектов / мероприятий молодежной политики, от общего количества молодежи города Ачинска</t>
    </r>
  </si>
  <si>
    <r>
      <t>Целевой показатель 3.</t>
    </r>
    <r>
      <rPr>
        <sz val="12"/>
        <rFont val="Times New Roman"/>
        <family val="1"/>
        <charset val="204"/>
      </rPr>
      <t xml:space="preserve"> Доля (удельный вес) граждан, получивших безвозмездные услуги от участников молодежных социально-экономических проектов, от общего количества населения города Ачинска. 
</t>
    </r>
  </si>
  <si>
    <r>
      <t>Показатель 1</t>
    </r>
    <r>
      <rPr>
        <sz val="12"/>
        <rFont val="Times New Roman"/>
        <family val="1"/>
        <charset val="204"/>
      </rPr>
      <t xml:space="preserve">  Доля молодежи, проживающей в городе Ачинске, получившей информацию о мероприятиях и проектах в сфере молодежной политики
</t>
    </r>
  </si>
  <si>
    <r>
      <t>Показатель 2.</t>
    </r>
    <r>
      <rPr>
        <sz val="12"/>
        <rFont val="Times New Roman"/>
        <family val="1"/>
        <charset val="204"/>
      </rPr>
      <t xml:space="preserve"> Количество созданных рабочих мест для несовершеннолетних граждан, проживающих в городе Ачинске и западной группе районов Красноярского края
</t>
    </r>
  </si>
  <si>
    <r>
      <t>Показатель</t>
    </r>
    <r>
      <rPr>
        <sz val="12"/>
        <rFont val="Times New Roman"/>
        <family val="1"/>
        <charset val="204"/>
      </rPr>
      <t xml:space="preserve"> 3.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Количество несовершеннолетних граждан, проживающих в городе Ачинске, принявших участие в профильных палаточных лагерях
</t>
    </r>
  </si>
  <si>
    <r>
      <t xml:space="preserve">Показатель 4. </t>
    </r>
    <r>
      <rPr>
        <sz val="12"/>
        <rFont val="Times New Roman"/>
        <family val="1"/>
        <charset val="204"/>
      </rPr>
      <t xml:space="preserve">Удельный вес молодых граждан, проживающих в городе Ачинске, вовлеченных в добровольческую деятельность, в их общей численности
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</si>
  <si>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>. Количество молодых семей, получивших свидетельства о выделении социальных выплат на приобретение или строительство жилья.</t>
    </r>
  </si>
  <si>
    <t xml:space="preserve">Муниципальная программа </t>
  </si>
  <si>
    <t>Молодежь города Ачинска в XXI веке</t>
  </si>
  <si>
    <t xml:space="preserve">всего расходные обязательства </t>
  </si>
  <si>
    <t>в том числе по ГРБС:</t>
  </si>
  <si>
    <t>Администрация города Ачинска</t>
  </si>
  <si>
    <t>Подпрограмма 1</t>
  </si>
  <si>
    <t>Реализация молодежной политики в городе Ачинске</t>
  </si>
  <si>
    <t>Мероприятие  1.1.</t>
  </si>
  <si>
    <t>Организация и проведение мероприятий по направлениям молодежной политики</t>
  </si>
  <si>
    <t>Мероприятие 1.2.</t>
  </si>
  <si>
    <t>Организация временных рабочих мест для старшеклассников</t>
  </si>
  <si>
    <t>Мероприятие 1.3.</t>
  </si>
  <si>
    <t>Обеспечение деятельности (оказание услуг) подведомственных учреждений</t>
  </si>
  <si>
    <t>Мероприятие  1.4.</t>
  </si>
  <si>
    <t xml:space="preserve">Региональные выплаты и выплаты обеспечивающие уровень заработной платы работников бюджетной сферы не ниже размера минимальной заработной платы (минимального размера оплаты труда) </t>
  </si>
  <si>
    <t>Мероприятие  1.5.</t>
  </si>
  <si>
    <t>Софинансирование мероприятий на поддержку деятельности муниципальных молодежных центров</t>
  </si>
  <si>
    <t>10100S4560</t>
  </si>
  <si>
    <t>Поддержка деятельности муниципальных молодежных центров</t>
  </si>
  <si>
    <t>Мероприятие 1.7.</t>
  </si>
  <si>
    <t>Организация летнего отдыха детей в многопрофильном молодёжном лагере "Арга"</t>
  </si>
  <si>
    <t>Софмнансирование мероприятий на развитие системы патриотического воспитания в рамках деятельности муниципальных молодежных центров</t>
  </si>
  <si>
    <t>10100S4540</t>
  </si>
  <si>
    <t>Подпрограмма 2</t>
  </si>
  <si>
    <t>Мероприятие  2.1.</t>
  </si>
  <si>
    <t xml:space="preserve">Софинансирование мероприятий на предоставление социальных выплат молодым семьям  на приобретение (строительства) жилья </t>
  </si>
  <si>
    <t>Мероприятие 1.6.</t>
  </si>
  <si>
    <t>Мероприятие  1.7.</t>
  </si>
  <si>
    <t>Обеспечение жильем молодых семей в городе Ачинске»</t>
  </si>
  <si>
    <t xml:space="preserve">10200L4970
</t>
  </si>
  <si>
    <t xml:space="preserve">Всего                    </t>
  </si>
  <si>
    <t xml:space="preserve">краевой бюджет           </t>
  </si>
  <si>
    <t xml:space="preserve">внебюджетные  источники                 </t>
  </si>
  <si>
    <t>юридические лица</t>
  </si>
  <si>
    <t>Мероприятие  1.2.</t>
  </si>
  <si>
    <t>Мероприятие  1.3.</t>
  </si>
  <si>
    <t>Мероприятие 1.5.</t>
  </si>
  <si>
    <t>Мероприятие 1.10.</t>
  </si>
  <si>
    <t>Софинансирование мероприятий на развитие системы патриотического воспитания в рамках деятельности муниципальных молодежных центров</t>
  </si>
  <si>
    <t>2019 год</t>
  </si>
  <si>
    <t>-</t>
  </si>
  <si>
    <t>Организация отдыха детей в многопрофильном молодёжном лагере "Арга"</t>
  </si>
  <si>
    <t xml:space="preserve">Выплата ежегодно  денежной премии победителям конкурсов, лауреатам премии Главы города Ачинска талантливой и одарённой молодёжи, гранты в форме субсидии ежегодно победителям 
городского конкурса молодежных инициатив, оплата преподавательских услуг для организации мероприятий молодежной политики.
Увеличение доли молодежи, проживающей в городе Ачинска, получившей информацию о мероприятиях и проектах в сфере молодежной политики с 19,2%  в 2014 году  до 26% в 2022 году;
создание рабочих мест для несовершеннолетних граждан, проживающих в городе Ачинске Красноярского края на уровне 295 человек ежегодно до 2022 года; 
сохранение количества несовершеннолетних граждан, проживающих в городе Ачинске, принявших участие в профильных палаточных лагерях на уровне 240 человек ежегодно до 2022 года;
увеличение удельного веса молодых граждан, проживающих в городе Ачинске, вовлеченных в добровольческую деятельность, в их общей численности с 0,2 в 2014 году  % до 0,5 % в 2022 году;
увеличение удельного веса молодых граждан, проживающих в городе Ачинске, являющихся членами или участниками патриотических объединений города Ачинска, участниками клубов патриотического воспитания муниципальных учреждений города Ачинска,                                                                                                                                       прошедших подготовку к военной службе, в их общей численности   с 1,0 % в 2014 году до 10,0 % в 2022 году.                                                                                                              
</t>
  </si>
  <si>
    <t>Начальник отдела спорта и молодежной политики администрации города Ачинска</t>
  </si>
  <si>
    <t>С.Ю. Епишин</t>
  </si>
  <si>
    <t>Степанова М.Е.</t>
  </si>
  <si>
    <t>8(39151)6-14-36</t>
  </si>
  <si>
    <t>2020 год</t>
  </si>
  <si>
    <t>2020год</t>
  </si>
  <si>
    <t>в соответствии со списком молодых семей-претендентов, представленного министерством строительства и жилищно-коммунального хозяйства Красноярского края  на получение социальных выплат,  в 2020 году администрацией города Ачинска выданы 16 молодым семьям свидетельства о выделении социальной выплаты на приобретение жилья или строительство индивидуального жилого дома</t>
  </si>
  <si>
    <t>Мероприятие  1.8.</t>
  </si>
  <si>
    <t xml:space="preserve">Обеспечение жильем молодых семей, в том числе по годам:
2014 год - 28 семей, в том числе обеспечение жильем 7 молодых семей, переходящих с 2013 года;
2015 год - 10 семей, в том числе 7 молодых семей, переходящих с 2014 года;
2016 год - 31 семей;
2017 год - 25 семей;
2018 год – 23 семьи;
2019 год – 22 семьи.
2020 год – 16 семей.
В 2021 - 2022 годах 43 - семей ежегодно
</t>
  </si>
  <si>
    <t xml:space="preserve">В связи с тем, что сроки реализации проектов конкурса грантов были назначены на период ограничительных мер установленных во избежание распространения коронавирусной  инфекции, ряд мероприятий в рамках заявленных проектов не могли быть реализованы, тем самым не выполнены показатели результативности проектов, которые являются обязательным условием предоставления грантов, в случае недостижения которых применяются штрафные санкции. </t>
  </si>
  <si>
    <t>Отсутвовала потребность в денежных средствах, так как в субсидии на развитие системы патриотического воспитания в рамках деятельности муниципальных молодежных центров было отказано.</t>
  </si>
  <si>
    <t xml:space="preserve">Цель программы. 1. Создание условий для развития потенциала молодежи и его реализации в интересах развития города Ачинска.
2. Государственная и муниципальная поддержка в решении жилищной проблемы молодых семей, признанных в установленном порядке нуждающимися в улучшении жилищных условий
</t>
  </si>
  <si>
    <t xml:space="preserve">Задача 2. Предоставление молодым семьям - участникам подпрограммы социальных выплат на приобретение (строительство) жилья с созданием условий для привлечения молодыми семьями собственных средств, финансовых средств кредитных организаций и других организаций, предоставляющих кредиты и займы для приобретения жилья или строительства индивидуального жилого дома, в том числе ипотечные жилищные кредиты.
</t>
  </si>
  <si>
    <t>Количество созданных рабочих мест снизилось в связи с распространением коронавирусной инфекции, вызванной 2019-nCoV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</si>
</sst>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24" xfId="0" applyFont="1" applyFill="1" applyBorder="1" applyAlignment="1">
      <alignment horizontal="left" vertical="top" wrapText="1"/>
    </xf>
    <xf numFmtId="49" fontId="1" fillId="0" borderId="15" xfId="0" applyNumberFormat="1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164" fontId="4" fillId="0" borderId="24" xfId="0" applyNumberFormat="1" applyFont="1" applyFill="1" applyBorder="1" applyAlignment="1">
      <alignment vertical="top" wrapText="1"/>
    </xf>
    <xf numFmtId="164" fontId="3" fillId="0" borderId="24" xfId="0" applyNumberFormat="1" applyFont="1" applyFill="1" applyBorder="1" applyAlignment="1">
      <alignment vertical="top" wrapText="1"/>
    </xf>
    <xf numFmtId="164" fontId="4" fillId="0" borderId="27" xfId="0" applyNumberFormat="1" applyFont="1" applyFill="1" applyBorder="1" applyAlignment="1">
      <alignment vertical="top"/>
    </xf>
    <xf numFmtId="0" fontId="4" fillId="0" borderId="24" xfId="0" applyNumberFormat="1" applyFont="1" applyFill="1" applyBorder="1" applyAlignment="1">
      <alignment horizontal="left" vertical="top" wrapText="1"/>
    </xf>
    <xf numFmtId="0" fontId="4" fillId="0" borderId="16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1" fillId="0" borderId="3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/>
    <xf numFmtId="0" fontId="8" fillId="0" borderId="1" xfId="1" applyFont="1" applyBorder="1" applyAlignment="1">
      <alignment vertical="center" wrapText="1"/>
    </xf>
    <xf numFmtId="0" fontId="7" fillId="0" borderId="1" xfId="0" applyFont="1" applyBorder="1"/>
    <xf numFmtId="0" fontId="4" fillId="0" borderId="1" xfId="0" applyFont="1" applyFill="1" applyBorder="1" applyAlignment="1">
      <alignment vertical="top" wrapText="1"/>
    </xf>
    <xf numFmtId="164" fontId="4" fillId="0" borderId="16" xfId="0" applyNumberFormat="1" applyFont="1" applyFill="1" applyBorder="1" applyAlignment="1">
      <alignment vertical="top" wrapText="1"/>
    </xf>
    <xf numFmtId="0" fontId="1" fillId="0" borderId="0" xfId="0" applyFont="1" applyFill="1" applyAlignment="1"/>
    <xf numFmtId="0" fontId="1" fillId="0" borderId="9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9" fillId="0" borderId="1" xfId="0" applyFont="1" applyBorder="1" applyAlignment="1">
      <alignment wrapText="1"/>
    </xf>
    <xf numFmtId="0" fontId="2" fillId="0" borderId="6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1" fillId="0" borderId="4" xfId="0" applyNumberFormat="1" applyFont="1" applyFill="1" applyBorder="1" applyAlignment="1">
      <alignment horizontal="justify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center" vertical="top"/>
    </xf>
    <xf numFmtId="2" fontId="4" fillId="0" borderId="4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top" wrapText="1"/>
    </xf>
    <xf numFmtId="2" fontId="4" fillId="0" borderId="10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26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30" xfId="0" applyFont="1" applyFill="1" applyBorder="1" applyAlignment="1">
      <alignment horizontal="center" vertical="top" wrapText="1"/>
    </xf>
    <xf numFmtId="0" fontId="1" fillId="0" borderId="31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0" fontId="7" fillId="0" borderId="35" xfId="0" applyFont="1" applyFill="1" applyBorder="1" applyAlignment="1">
      <alignment horizontal="left" vertical="top" wrapText="1"/>
    </xf>
    <xf numFmtId="0" fontId="7" fillId="0" borderId="36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right"/>
    </xf>
    <xf numFmtId="0" fontId="3" fillId="0" borderId="11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/>
    <xf numFmtId="0" fontId="3" fillId="0" borderId="17" xfId="0" applyFont="1" applyFill="1" applyBorder="1" applyAlignment="1"/>
    <xf numFmtId="0" fontId="3" fillId="0" borderId="1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/>
    <xf numFmtId="0" fontId="3" fillId="0" borderId="18" xfId="0" applyFont="1" applyFill="1" applyBorder="1" applyAlignment="1"/>
    <xf numFmtId="0" fontId="3" fillId="0" borderId="1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/>
    </xf>
    <xf numFmtId="0" fontId="3" fillId="0" borderId="3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99CCFF"/>
      <color rgb="FFC2DCF4"/>
      <color rgb="FF00CCFF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K31"/>
  <sheetViews>
    <sheetView tabSelected="1" view="pageBreakPreview" zoomScale="75" zoomScaleNormal="90" zoomScaleSheetLayoutView="75" workbookViewId="0">
      <pane ySplit="7" topLeftCell="A17" activePane="bottomLeft" state="frozen"/>
      <selection pane="bottomLeft" activeCell="K16" sqref="K16"/>
    </sheetView>
  </sheetViews>
  <sheetFormatPr defaultRowHeight="15.75" x14ac:dyDescent="0.25"/>
  <cols>
    <col min="1" max="1" width="6.5703125" style="9" customWidth="1"/>
    <col min="2" max="2" width="50" style="1" customWidth="1"/>
    <col min="3" max="4" width="12.85546875" style="9" customWidth="1"/>
    <col min="5" max="10" width="12.7109375" style="9" customWidth="1"/>
    <col min="11" max="11" width="54.28515625" style="10" customWidth="1"/>
    <col min="12" max="16384" width="9.140625" style="1"/>
  </cols>
  <sheetData>
    <row r="1" spans="1:11" ht="43.5" customHeight="1" x14ac:dyDescent="0.25">
      <c r="K1" s="16" t="s">
        <v>18</v>
      </c>
    </row>
    <row r="2" spans="1:11" ht="111.75" customHeight="1" x14ac:dyDescent="0.25">
      <c r="A2" s="82" t="s">
        <v>60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5.75" customHeight="1" thickBot="1" x14ac:dyDescent="0.3">
      <c r="A3" s="11"/>
      <c r="B3" s="12"/>
      <c r="C3" s="11"/>
      <c r="D3" s="11"/>
      <c r="E3" s="11"/>
      <c r="F3" s="11"/>
      <c r="G3" s="11"/>
      <c r="H3" s="11"/>
      <c r="I3" s="11"/>
      <c r="J3" s="11"/>
      <c r="K3" s="13"/>
    </row>
    <row r="4" spans="1:11" ht="25.5" customHeight="1" x14ac:dyDescent="0.25">
      <c r="A4" s="85" t="s">
        <v>1</v>
      </c>
      <c r="B4" s="87" t="s">
        <v>48</v>
      </c>
      <c r="C4" s="87" t="s">
        <v>2</v>
      </c>
      <c r="D4" s="87" t="s">
        <v>22</v>
      </c>
      <c r="E4" s="83" t="s">
        <v>120</v>
      </c>
      <c r="F4" s="91" t="s">
        <v>129</v>
      </c>
      <c r="G4" s="98"/>
      <c r="H4" s="92"/>
      <c r="I4" s="91" t="s">
        <v>6</v>
      </c>
      <c r="J4" s="92"/>
      <c r="K4" s="89" t="s">
        <v>57</v>
      </c>
    </row>
    <row r="5" spans="1:11" ht="21" customHeight="1" x14ac:dyDescent="0.25">
      <c r="A5" s="86"/>
      <c r="B5" s="88"/>
      <c r="C5" s="88"/>
      <c r="D5" s="88"/>
      <c r="E5" s="84"/>
      <c r="F5" s="93"/>
      <c r="G5" s="99"/>
      <c r="H5" s="94"/>
      <c r="I5" s="93"/>
      <c r="J5" s="94"/>
      <c r="K5" s="90"/>
    </row>
    <row r="6" spans="1:11" ht="29.25" customHeight="1" x14ac:dyDescent="0.25">
      <c r="A6" s="86"/>
      <c r="B6" s="88"/>
      <c r="C6" s="88"/>
      <c r="D6" s="88"/>
      <c r="E6" s="97" t="s">
        <v>4</v>
      </c>
      <c r="F6" s="95" t="s">
        <v>5</v>
      </c>
      <c r="G6" s="96"/>
      <c r="H6" s="97" t="s">
        <v>16</v>
      </c>
      <c r="I6" s="97">
        <v>2021</v>
      </c>
      <c r="J6" s="97">
        <v>2022</v>
      </c>
      <c r="K6" s="90"/>
    </row>
    <row r="7" spans="1:11" ht="27.75" customHeight="1" x14ac:dyDescent="0.25">
      <c r="A7" s="86"/>
      <c r="B7" s="88"/>
      <c r="C7" s="88"/>
      <c r="D7" s="88"/>
      <c r="E7" s="88"/>
      <c r="F7" s="42" t="s">
        <v>3</v>
      </c>
      <c r="G7" s="42" t="s">
        <v>4</v>
      </c>
      <c r="H7" s="88"/>
      <c r="I7" s="88"/>
      <c r="J7" s="88"/>
      <c r="K7" s="90"/>
    </row>
    <row r="8" spans="1:11" ht="40.5" customHeight="1" x14ac:dyDescent="0.25">
      <c r="A8" s="4"/>
      <c r="B8" s="51" t="s">
        <v>69</v>
      </c>
      <c r="C8" s="4"/>
      <c r="D8" s="4"/>
      <c r="E8" s="4"/>
      <c r="F8" s="4"/>
      <c r="G8" s="4"/>
      <c r="H8" s="4"/>
      <c r="I8" s="4"/>
      <c r="J8" s="4"/>
      <c r="K8" s="4"/>
    </row>
    <row r="9" spans="1:11" ht="118.5" customHeight="1" x14ac:dyDescent="0.25">
      <c r="A9" s="4"/>
      <c r="B9" s="177" t="s">
        <v>135</v>
      </c>
      <c r="C9" s="4"/>
      <c r="D9" s="4"/>
      <c r="E9" s="4"/>
      <c r="F9" s="4"/>
      <c r="G9" s="4"/>
      <c r="H9" s="4"/>
      <c r="I9" s="4"/>
      <c r="J9" s="4"/>
      <c r="K9" s="4"/>
    </row>
    <row r="10" spans="1:11" ht="63" x14ac:dyDescent="0.25">
      <c r="A10" s="54"/>
      <c r="B10" s="56" t="s">
        <v>73</v>
      </c>
      <c r="C10" s="53" t="s">
        <v>65</v>
      </c>
      <c r="D10" s="53"/>
      <c r="E10" s="41">
        <v>41</v>
      </c>
      <c r="F10" s="41">
        <v>41</v>
      </c>
      <c r="G10" s="41">
        <v>41</v>
      </c>
      <c r="H10" s="76">
        <f t="shared" ref="H10:H21" si="0">G10-F10</f>
        <v>0</v>
      </c>
      <c r="I10" s="41">
        <v>41</v>
      </c>
      <c r="J10" s="41">
        <v>41</v>
      </c>
      <c r="K10" s="41"/>
    </row>
    <row r="11" spans="1:11" ht="63" x14ac:dyDescent="0.25">
      <c r="A11" s="54"/>
      <c r="B11" s="57" t="s">
        <v>74</v>
      </c>
      <c r="C11" s="46" t="s">
        <v>66</v>
      </c>
      <c r="D11" s="50"/>
      <c r="E11" s="4">
        <v>51</v>
      </c>
      <c r="F11" s="4">
        <v>51</v>
      </c>
      <c r="G11" s="4">
        <v>51</v>
      </c>
      <c r="H11" s="76">
        <f t="shared" si="0"/>
        <v>0</v>
      </c>
      <c r="I11" s="29">
        <v>51</v>
      </c>
      <c r="J11" s="4">
        <v>51</v>
      </c>
      <c r="K11" s="4"/>
    </row>
    <row r="12" spans="1:11" ht="94.5" x14ac:dyDescent="0.25">
      <c r="A12" s="15"/>
      <c r="B12" s="57" t="s">
        <v>75</v>
      </c>
      <c r="C12" s="46" t="s">
        <v>66</v>
      </c>
      <c r="D12" s="4"/>
      <c r="E12" s="4">
        <v>5.2</v>
      </c>
      <c r="F12" s="4">
        <v>5.2</v>
      </c>
      <c r="G12" s="4">
        <v>5.2</v>
      </c>
      <c r="H12" s="29">
        <f t="shared" si="0"/>
        <v>0</v>
      </c>
      <c r="I12" s="4">
        <v>5.2</v>
      </c>
      <c r="J12" s="4">
        <v>5.2</v>
      </c>
      <c r="K12" s="14"/>
    </row>
    <row r="13" spans="1:11" ht="47.25" x14ac:dyDescent="0.25">
      <c r="A13" s="58"/>
      <c r="B13" s="55" t="s">
        <v>70</v>
      </c>
      <c r="C13" s="46"/>
      <c r="D13" s="4"/>
      <c r="E13" s="4"/>
      <c r="F13" s="4"/>
      <c r="G13" s="4"/>
      <c r="H13" s="76"/>
      <c r="I13" s="4"/>
      <c r="J13" s="4"/>
      <c r="K13" s="59"/>
    </row>
    <row r="14" spans="1:11" ht="78.75" x14ac:dyDescent="0.25">
      <c r="A14" s="49"/>
      <c r="B14" s="57" t="s">
        <v>76</v>
      </c>
      <c r="C14" s="46" t="s">
        <v>66</v>
      </c>
      <c r="D14" s="4">
        <v>0.15</v>
      </c>
      <c r="E14" s="4">
        <v>26</v>
      </c>
      <c r="F14" s="4">
        <v>26</v>
      </c>
      <c r="G14" s="4">
        <v>26</v>
      </c>
      <c r="H14" s="76">
        <f t="shared" si="0"/>
        <v>0</v>
      </c>
      <c r="I14" s="4">
        <v>26</v>
      </c>
      <c r="J14" s="4">
        <v>26</v>
      </c>
      <c r="K14" s="51"/>
    </row>
    <row r="15" spans="1:11" ht="78.75" x14ac:dyDescent="0.25">
      <c r="A15" s="49"/>
      <c r="B15" s="57" t="s">
        <v>77</v>
      </c>
      <c r="C15" s="46" t="s">
        <v>67</v>
      </c>
      <c r="D15" s="4">
        <v>0.2</v>
      </c>
      <c r="E15" s="4">
        <v>283</v>
      </c>
      <c r="F15" s="4">
        <v>295</v>
      </c>
      <c r="G15" s="4">
        <v>287</v>
      </c>
      <c r="H15" s="76">
        <f t="shared" si="0"/>
        <v>-8</v>
      </c>
      <c r="I15" s="4">
        <v>295</v>
      </c>
      <c r="J15" s="4">
        <v>295</v>
      </c>
      <c r="K15" s="177" t="s">
        <v>137</v>
      </c>
    </row>
    <row r="16" spans="1:11" ht="78.75" x14ac:dyDescent="0.25">
      <c r="A16" s="49"/>
      <c r="B16" s="57" t="s">
        <v>78</v>
      </c>
      <c r="C16" s="46" t="s">
        <v>67</v>
      </c>
      <c r="D16" s="4">
        <v>0.2</v>
      </c>
      <c r="E16" s="4">
        <v>240</v>
      </c>
      <c r="F16" s="4">
        <v>240</v>
      </c>
      <c r="G16" s="4">
        <v>240</v>
      </c>
      <c r="H16" s="76">
        <f t="shared" si="0"/>
        <v>0</v>
      </c>
      <c r="I16" s="4">
        <v>240</v>
      </c>
      <c r="J16" s="4">
        <v>240</v>
      </c>
      <c r="K16" s="51"/>
    </row>
    <row r="17" spans="1:11" ht="78.75" x14ac:dyDescent="0.25">
      <c r="A17" s="50"/>
      <c r="B17" s="57" t="s">
        <v>79</v>
      </c>
      <c r="C17" s="46" t="s">
        <v>66</v>
      </c>
      <c r="D17" s="60">
        <v>0.1</v>
      </c>
      <c r="E17" s="60">
        <v>0.5</v>
      </c>
      <c r="F17" s="60">
        <v>0.5</v>
      </c>
      <c r="G17" s="60">
        <v>0.5</v>
      </c>
      <c r="H17" s="76">
        <f t="shared" si="0"/>
        <v>0</v>
      </c>
      <c r="I17" s="60">
        <v>0.5</v>
      </c>
      <c r="J17" s="60">
        <v>0.5</v>
      </c>
      <c r="K17" s="52"/>
    </row>
    <row r="18" spans="1:11" ht="78.75" x14ac:dyDescent="0.25">
      <c r="A18" s="50"/>
      <c r="B18" s="57" t="s">
        <v>68</v>
      </c>
      <c r="C18" s="46" t="s">
        <v>66</v>
      </c>
      <c r="D18" s="60">
        <v>0.15</v>
      </c>
      <c r="E18" s="60">
        <v>10</v>
      </c>
      <c r="F18" s="60">
        <v>10</v>
      </c>
      <c r="G18" s="60">
        <v>10</v>
      </c>
      <c r="H18" s="76">
        <f t="shared" si="0"/>
        <v>0</v>
      </c>
      <c r="I18" s="60">
        <v>10</v>
      </c>
      <c r="J18" s="60">
        <v>10</v>
      </c>
      <c r="K18" s="52"/>
    </row>
    <row r="19" spans="1:11" ht="31.5" x14ac:dyDescent="0.25">
      <c r="A19" s="50"/>
      <c r="B19" s="51" t="s">
        <v>71</v>
      </c>
      <c r="C19" s="46"/>
      <c r="D19" s="50"/>
      <c r="E19" s="50"/>
      <c r="F19" s="50"/>
      <c r="G19" s="50"/>
      <c r="H19" s="76"/>
      <c r="I19" s="50"/>
      <c r="J19" s="50"/>
      <c r="K19" s="52"/>
    </row>
    <row r="20" spans="1:11" ht="167.25" customHeight="1" x14ac:dyDescent="0.25">
      <c r="A20" s="50"/>
      <c r="B20" s="177" t="s">
        <v>136</v>
      </c>
      <c r="C20" s="46"/>
      <c r="D20" s="50"/>
      <c r="E20" s="50"/>
      <c r="F20" s="50"/>
      <c r="G20" s="50"/>
      <c r="H20" s="76"/>
      <c r="I20" s="50"/>
      <c r="J20" s="50"/>
      <c r="K20" s="52"/>
    </row>
    <row r="21" spans="1:11" ht="141.75" x14ac:dyDescent="0.25">
      <c r="A21" s="50"/>
      <c r="B21" s="51" t="s">
        <v>80</v>
      </c>
      <c r="C21" s="46" t="s">
        <v>72</v>
      </c>
      <c r="D21" s="60">
        <v>0.2</v>
      </c>
      <c r="E21" s="60">
        <v>22</v>
      </c>
      <c r="F21" s="60">
        <v>16</v>
      </c>
      <c r="G21" s="60">
        <v>16</v>
      </c>
      <c r="H21" s="76">
        <f t="shared" si="0"/>
        <v>0</v>
      </c>
      <c r="I21" s="60">
        <v>42</v>
      </c>
      <c r="J21" s="60">
        <v>42</v>
      </c>
      <c r="K21" s="51" t="s">
        <v>130</v>
      </c>
    </row>
    <row r="22" spans="1:11" x14ac:dyDescent="0.25">
      <c r="A22" s="11"/>
      <c r="B22" s="47"/>
      <c r="C22" s="48"/>
      <c r="D22" s="11"/>
      <c r="E22" s="11"/>
      <c r="F22" s="11"/>
      <c r="G22" s="11"/>
      <c r="H22" s="11"/>
      <c r="I22" s="11"/>
      <c r="J22" s="11"/>
      <c r="K22" s="13"/>
    </row>
    <row r="23" spans="1:11" x14ac:dyDescent="0.25">
      <c r="A23" s="11"/>
      <c r="B23" s="47"/>
      <c r="C23" s="48"/>
      <c r="D23" s="11"/>
      <c r="E23" s="11"/>
      <c r="F23" s="11"/>
      <c r="G23" s="11"/>
      <c r="H23" s="11"/>
      <c r="I23" s="11"/>
      <c r="J23" s="11"/>
      <c r="K23" s="13"/>
    </row>
    <row r="25" spans="1:11" ht="18.75" x14ac:dyDescent="0.3">
      <c r="A25" s="81" t="s">
        <v>124</v>
      </c>
      <c r="B25" s="81"/>
      <c r="C25" s="25"/>
      <c r="D25" s="25"/>
      <c r="E25" s="26"/>
      <c r="F25" s="27"/>
      <c r="J25" s="27"/>
    </row>
    <row r="26" spans="1:11" x14ac:dyDescent="0.25">
      <c r="A26" s="81"/>
      <c r="B26" s="81"/>
      <c r="E26" s="9" t="s">
        <v>125</v>
      </c>
    </row>
    <row r="30" spans="1:11" x14ac:dyDescent="0.25">
      <c r="A30" s="10" t="s">
        <v>126</v>
      </c>
    </row>
    <row r="31" spans="1:11" x14ac:dyDescent="0.25">
      <c r="A31" s="10" t="s">
        <v>127</v>
      </c>
    </row>
  </sheetData>
  <customSheetViews>
    <customSheetView guid="{3E037394-75C7-472A-9B57-0B266088B940}" scale="102">
      <pane ySplit="6" topLeftCell="A118" activePane="bottomLeft" state="frozen"/>
      <selection pane="bottomLeft" activeCell="D121" sqref="D121:I122"/>
      <pageMargins left="0.23622047244094491" right="0.23622047244094491" top="0.74803149606299213" bottom="0.74803149606299213" header="0.31496062992125984" footer="0.31496062992125984"/>
      <pageSetup paperSize="9" orientation="landscape" horizontalDpi="180" verticalDpi="180" r:id="rId1"/>
    </customSheetView>
    <customSheetView guid="{ECBE1E09-C494-45FF-AF20-564E96C9C166}" scale="102">
      <pane ySplit="6" topLeftCell="A118" activePane="bottomLeft" state="frozen"/>
      <selection pane="bottomLeft" activeCell="A61" sqref="A61:XFD61"/>
      <pageMargins left="0.23622047244094491" right="0.23622047244094491" top="0.74803149606299213" bottom="0.74803149606299213" header="0.31496062992125984" footer="0.31496062992125984"/>
      <pageSetup paperSize="9" orientation="landscape" horizontalDpi="180" verticalDpi="180" r:id="rId2"/>
    </customSheetView>
    <customSheetView guid="{A74F796E-A5A6-465A-BEF7-C89D842029FE}" scale="102">
      <pane ySplit="6" topLeftCell="A145" activePane="bottomLeft" state="frozen"/>
      <selection pane="bottomLeft" activeCell="A61" sqref="A61:XFD61"/>
      <pageMargins left="0.23622047244094491" right="0.23622047244094491" top="0.74803149606299213" bottom="0.74803149606299213" header="0.31496062992125984" footer="0.31496062992125984"/>
      <pageSetup paperSize="9" orientation="landscape" horizontalDpi="180" verticalDpi="180" r:id="rId3"/>
    </customSheetView>
  </customSheetViews>
  <mergeCells count="15">
    <mergeCell ref="A25:B26"/>
    <mergeCell ref="A2:K2"/>
    <mergeCell ref="E4:E5"/>
    <mergeCell ref="A4:A7"/>
    <mergeCell ref="B4:B7"/>
    <mergeCell ref="C4:C7"/>
    <mergeCell ref="K4:K7"/>
    <mergeCell ref="I4:J5"/>
    <mergeCell ref="F6:G6"/>
    <mergeCell ref="I6:I7"/>
    <mergeCell ref="J6:J7"/>
    <mergeCell ref="E6:E7"/>
    <mergeCell ref="F4:H5"/>
    <mergeCell ref="H6:H7"/>
    <mergeCell ref="D4:D7"/>
  </mergeCells>
  <pageMargins left="0.23622047244094491" right="0.23622047244094491" top="0.78740157480314965" bottom="0.27559055118110237" header="0.31496062992125984" footer="0.11811023622047245"/>
  <pageSetup paperSize="9" scale="67" fitToHeight="40" orientation="landscape" r:id="rId4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showGridLines="0" view="pageBreakPreview" topLeftCell="A31" zoomScale="75" zoomScaleSheetLayoutView="90" workbookViewId="0">
      <selection activeCell="A82" sqref="A82"/>
    </sheetView>
  </sheetViews>
  <sheetFormatPr defaultRowHeight="15" x14ac:dyDescent="0.25"/>
  <cols>
    <col min="1" max="1" width="24.140625" style="3" customWidth="1"/>
    <col min="2" max="2" width="36.28515625" style="3" customWidth="1"/>
    <col min="3" max="3" width="31.7109375" style="3" customWidth="1"/>
    <col min="4" max="5" width="8.42578125" style="7" customWidth="1"/>
    <col min="6" max="6" width="14.42578125" style="7" customWidth="1"/>
    <col min="7" max="7" width="8.42578125" style="7" customWidth="1"/>
    <col min="8" max="12" width="13.5703125" style="7" customWidth="1"/>
    <col min="13" max="13" width="51.140625" style="6" customWidth="1"/>
    <col min="14" max="16384" width="9.140625" style="3"/>
  </cols>
  <sheetData>
    <row r="1" spans="1:13" ht="19.5" customHeight="1" x14ac:dyDescent="0.3">
      <c r="L1" s="131" t="s">
        <v>0</v>
      </c>
      <c r="M1" s="131"/>
    </row>
    <row r="3" spans="1:13" ht="91.5" customHeight="1" x14ac:dyDescent="0.25">
      <c r="A3" s="82" t="s">
        <v>61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24" customHeight="1" thickBot="1" x14ac:dyDescent="0.3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3" ht="54" hidden="1" customHeight="1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3" ht="2.25" hidden="1" customHeight="1" thickBot="1" x14ac:dyDescent="0.3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3" ht="15" customHeight="1" x14ac:dyDescent="0.25">
      <c r="A7" s="132" t="s">
        <v>23</v>
      </c>
      <c r="B7" s="135" t="s">
        <v>56</v>
      </c>
      <c r="C7" s="135" t="s">
        <v>15</v>
      </c>
      <c r="D7" s="135" t="s">
        <v>7</v>
      </c>
      <c r="E7" s="138"/>
      <c r="F7" s="138"/>
      <c r="G7" s="138"/>
      <c r="H7" s="138"/>
      <c r="I7" s="138"/>
      <c r="J7" s="138"/>
      <c r="K7" s="138"/>
      <c r="L7" s="138"/>
      <c r="M7" s="140" t="s">
        <v>58</v>
      </c>
    </row>
    <row r="8" spans="1:13" ht="33.75" customHeight="1" x14ac:dyDescent="0.25">
      <c r="A8" s="133"/>
      <c r="B8" s="136"/>
      <c r="C8" s="136"/>
      <c r="D8" s="139"/>
      <c r="E8" s="139"/>
      <c r="F8" s="139"/>
      <c r="G8" s="139"/>
      <c r="H8" s="126" t="s">
        <v>128</v>
      </c>
      <c r="I8" s="127"/>
      <c r="J8" s="128"/>
      <c r="K8" s="124" t="s">
        <v>6</v>
      </c>
      <c r="L8" s="124"/>
      <c r="M8" s="141"/>
    </row>
    <row r="9" spans="1:13" ht="27" customHeight="1" x14ac:dyDescent="0.25">
      <c r="A9" s="133"/>
      <c r="B9" s="136"/>
      <c r="C9" s="136"/>
      <c r="D9" s="124" t="s">
        <v>8</v>
      </c>
      <c r="E9" s="124" t="s">
        <v>9</v>
      </c>
      <c r="F9" s="119" t="s">
        <v>10</v>
      </c>
      <c r="G9" s="119" t="s">
        <v>11</v>
      </c>
      <c r="H9" s="124" t="s">
        <v>5</v>
      </c>
      <c r="I9" s="124"/>
      <c r="J9" s="129" t="s">
        <v>17</v>
      </c>
      <c r="K9" s="124">
        <v>2021</v>
      </c>
      <c r="L9" s="124">
        <v>2022</v>
      </c>
      <c r="M9" s="141"/>
    </row>
    <row r="10" spans="1:13" ht="14.25" customHeight="1" thickBot="1" x14ac:dyDescent="0.3">
      <c r="A10" s="134"/>
      <c r="B10" s="137"/>
      <c r="C10" s="137"/>
      <c r="D10" s="125"/>
      <c r="E10" s="125"/>
      <c r="F10" s="120"/>
      <c r="G10" s="120"/>
      <c r="H10" s="30" t="s">
        <v>3</v>
      </c>
      <c r="I10" s="30" t="s">
        <v>4</v>
      </c>
      <c r="J10" s="130"/>
      <c r="K10" s="125"/>
      <c r="L10" s="125"/>
      <c r="M10" s="142"/>
    </row>
    <row r="11" spans="1:13" s="2" customFormat="1" ht="28.5" x14ac:dyDescent="0.2">
      <c r="A11" s="121" t="s">
        <v>81</v>
      </c>
      <c r="B11" s="121" t="s">
        <v>82</v>
      </c>
      <c r="C11" s="61" t="s">
        <v>83</v>
      </c>
      <c r="D11" s="18"/>
      <c r="E11" s="19"/>
      <c r="F11" s="19"/>
      <c r="G11" s="19"/>
      <c r="H11" s="70">
        <f>H13</f>
        <v>34474.959999999999</v>
      </c>
      <c r="I11" s="70">
        <f>I13</f>
        <v>34149.910000000003</v>
      </c>
      <c r="J11" s="70">
        <f t="shared" ref="J11:L11" si="0">J13</f>
        <v>-325.04999999999995</v>
      </c>
      <c r="K11" s="70">
        <f t="shared" si="0"/>
        <v>38041.69</v>
      </c>
      <c r="L11" s="70">
        <f t="shared" si="0"/>
        <v>37895.86</v>
      </c>
      <c r="M11" s="39"/>
    </row>
    <row r="12" spans="1:13" s="2" customFormat="1" ht="14.25" x14ac:dyDescent="0.2">
      <c r="A12" s="122"/>
      <c r="B12" s="122"/>
      <c r="C12" s="61" t="s">
        <v>84</v>
      </c>
      <c r="D12" s="18"/>
      <c r="E12" s="19"/>
      <c r="F12" s="19"/>
      <c r="G12" s="19"/>
      <c r="H12" s="72"/>
      <c r="I12" s="72"/>
      <c r="J12" s="71"/>
      <c r="K12" s="73"/>
      <c r="L12" s="73"/>
      <c r="M12" s="20"/>
    </row>
    <row r="13" spans="1:13" s="2" customFormat="1" ht="28.5" x14ac:dyDescent="0.2">
      <c r="A13" s="123"/>
      <c r="B13" s="123"/>
      <c r="C13" s="61" t="s">
        <v>85</v>
      </c>
      <c r="D13" s="18"/>
      <c r="E13" s="19"/>
      <c r="F13" s="19"/>
      <c r="G13" s="19"/>
      <c r="H13" s="70">
        <f>H16+H47</f>
        <v>34474.959999999999</v>
      </c>
      <c r="I13" s="70">
        <f>I16+I47</f>
        <v>34149.910000000003</v>
      </c>
      <c r="J13" s="70">
        <f>J16+J47</f>
        <v>-325.04999999999995</v>
      </c>
      <c r="K13" s="70">
        <f>K16+K47</f>
        <v>38041.69</v>
      </c>
      <c r="L13" s="70">
        <f>L16+L47</f>
        <v>37895.86</v>
      </c>
      <c r="M13" s="22"/>
    </row>
    <row r="14" spans="1:13" s="2" customFormat="1" ht="15" customHeight="1" x14ac:dyDescent="0.2">
      <c r="A14" s="104" t="s">
        <v>86</v>
      </c>
      <c r="B14" s="104" t="s">
        <v>87</v>
      </c>
      <c r="C14" s="62" t="s">
        <v>83</v>
      </c>
      <c r="D14" s="44"/>
      <c r="E14" s="45"/>
      <c r="F14" s="45"/>
      <c r="G14" s="45"/>
      <c r="H14" s="71">
        <f>H16</f>
        <v>14228.559999999998</v>
      </c>
      <c r="I14" s="71">
        <f>I16</f>
        <v>13903.509999999998</v>
      </c>
      <c r="J14" s="71">
        <f t="shared" ref="J14:L14" si="1">J16</f>
        <v>-325.04999999999995</v>
      </c>
      <c r="K14" s="71">
        <f t="shared" si="1"/>
        <v>14654.720000000001</v>
      </c>
      <c r="L14" s="71">
        <f t="shared" si="1"/>
        <v>14654.720000000001</v>
      </c>
      <c r="M14" s="22"/>
    </row>
    <row r="15" spans="1:13" x14ac:dyDescent="0.25">
      <c r="A15" s="105"/>
      <c r="B15" s="105"/>
      <c r="C15" s="62" t="s">
        <v>84</v>
      </c>
      <c r="D15" s="44"/>
      <c r="E15" s="45"/>
      <c r="F15" s="45"/>
      <c r="G15" s="45"/>
      <c r="H15" s="74"/>
      <c r="I15" s="74"/>
      <c r="J15" s="71"/>
      <c r="K15" s="74"/>
      <c r="L15" s="74"/>
      <c r="M15" s="21"/>
    </row>
    <row r="16" spans="1:13" x14ac:dyDescent="0.25">
      <c r="A16" s="106"/>
      <c r="B16" s="106"/>
      <c r="C16" s="62" t="s">
        <v>85</v>
      </c>
      <c r="D16" s="44"/>
      <c r="E16" s="45"/>
      <c r="F16" s="45"/>
      <c r="G16" s="45"/>
      <c r="H16" s="71">
        <f>H17+H24+H27+H30+H33+H36+H39+H42</f>
        <v>14228.559999999998</v>
      </c>
      <c r="I16" s="71">
        <f t="shared" ref="I16:L16" si="2">I17+I24+I27+I30+I33+I36+I39+I42</f>
        <v>13903.509999999998</v>
      </c>
      <c r="J16" s="71">
        <f t="shared" si="2"/>
        <v>-325.04999999999995</v>
      </c>
      <c r="K16" s="71">
        <f t="shared" si="2"/>
        <v>14654.720000000001</v>
      </c>
      <c r="L16" s="71">
        <f t="shared" si="2"/>
        <v>14654.720000000001</v>
      </c>
      <c r="M16" s="43"/>
    </row>
    <row r="17" spans="1:13" x14ac:dyDescent="0.25">
      <c r="A17" s="104" t="s">
        <v>88</v>
      </c>
      <c r="B17" s="104" t="s">
        <v>89</v>
      </c>
      <c r="C17" s="62" t="s">
        <v>83</v>
      </c>
      <c r="D17" s="44"/>
      <c r="E17" s="45"/>
      <c r="F17" s="45"/>
      <c r="G17" s="45"/>
      <c r="H17" s="75">
        <f>SUM(H19:H23)</f>
        <v>1689.17</v>
      </c>
      <c r="I17" s="75">
        <f>SUM(I19:I23)</f>
        <v>1374.17</v>
      </c>
      <c r="J17" s="75">
        <f t="shared" ref="J17:L17" si="3">SUM(J19:J23)</f>
        <v>-315</v>
      </c>
      <c r="K17" s="75">
        <f t="shared" si="3"/>
        <v>1651.6</v>
      </c>
      <c r="L17" s="75">
        <f t="shared" si="3"/>
        <v>1651.6</v>
      </c>
      <c r="M17" s="111" t="s">
        <v>123</v>
      </c>
    </row>
    <row r="18" spans="1:13" x14ac:dyDescent="0.25">
      <c r="A18" s="105"/>
      <c r="B18" s="105"/>
      <c r="C18" s="62" t="s">
        <v>84</v>
      </c>
      <c r="D18" s="44"/>
      <c r="E18" s="45"/>
      <c r="F18" s="45"/>
      <c r="G18" s="45"/>
      <c r="H18" s="75"/>
      <c r="I18" s="75"/>
      <c r="J18" s="74"/>
      <c r="K18" s="75"/>
      <c r="L18" s="75"/>
      <c r="M18" s="112"/>
    </row>
    <row r="19" spans="1:13" x14ac:dyDescent="0.25">
      <c r="A19" s="105"/>
      <c r="B19" s="105"/>
      <c r="C19" s="62" t="s">
        <v>85</v>
      </c>
      <c r="D19" s="44">
        <v>730</v>
      </c>
      <c r="E19" s="45">
        <v>707</v>
      </c>
      <c r="F19" s="45">
        <v>1010024030</v>
      </c>
      <c r="G19" s="45">
        <v>123</v>
      </c>
      <c r="H19" s="75" t="s">
        <v>121</v>
      </c>
      <c r="I19" s="75" t="s">
        <v>121</v>
      </c>
      <c r="J19" s="74" t="s">
        <v>121</v>
      </c>
      <c r="K19" s="75"/>
      <c r="L19" s="75"/>
      <c r="M19" s="112"/>
    </row>
    <row r="20" spans="1:13" x14ac:dyDescent="0.25">
      <c r="A20" s="105"/>
      <c r="B20" s="105"/>
      <c r="C20" s="62" t="s">
        <v>85</v>
      </c>
      <c r="D20" s="44">
        <v>730</v>
      </c>
      <c r="E20" s="45">
        <v>707</v>
      </c>
      <c r="F20" s="45">
        <v>1010024030</v>
      </c>
      <c r="G20" s="45">
        <v>244</v>
      </c>
      <c r="H20" s="75">
        <v>560.62</v>
      </c>
      <c r="I20" s="75">
        <v>560.62</v>
      </c>
      <c r="J20" s="74">
        <f t="shared" ref="J20:J52" si="4">I20-H20</f>
        <v>0</v>
      </c>
      <c r="K20" s="75">
        <v>830.85</v>
      </c>
      <c r="L20" s="75">
        <v>830.85</v>
      </c>
      <c r="M20" s="112"/>
    </row>
    <row r="21" spans="1:13" s="28" customFormat="1" ht="18.75" x14ac:dyDescent="0.3">
      <c r="A21" s="105"/>
      <c r="B21" s="105"/>
      <c r="C21" s="62" t="s">
        <v>85</v>
      </c>
      <c r="D21" s="44">
        <v>730</v>
      </c>
      <c r="E21" s="45">
        <v>707</v>
      </c>
      <c r="F21" s="45">
        <v>1010024030</v>
      </c>
      <c r="G21" s="45">
        <v>350</v>
      </c>
      <c r="H21" s="75">
        <v>286.38</v>
      </c>
      <c r="I21" s="75">
        <v>241.38</v>
      </c>
      <c r="J21" s="74">
        <f t="shared" si="4"/>
        <v>-45</v>
      </c>
      <c r="K21" s="75">
        <v>505.75</v>
      </c>
      <c r="L21" s="75">
        <v>505.75</v>
      </c>
      <c r="M21" s="112"/>
    </row>
    <row r="22" spans="1:13" x14ac:dyDescent="0.25">
      <c r="A22" s="105"/>
      <c r="B22" s="105"/>
      <c r="C22" s="62" t="s">
        <v>85</v>
      </c>
      <c r="D22" s="44">
        <v>730</v>
      </c>
      <c r="E22" s="45">
        <v>707</v>
      </c>
      <c r="F22" s="45">
        <v>1010024030</v>
      </c>
      <c r="G22" s="45">
        <v>612</v>
      </c>
      <c r="H22" s="75">
        <v>572.16999999999996</v>
      </c>
      <c r="I22" s="75">
        <v>572.16999999999996</v>
      </c>
      <c r="J22" s="74">
        <f t="shared" si="4"/>
        <v>0</v>
      </c>
      <c r="K22" s="75"/>
      <c r="L22" s="75"/>
      <c r="M22" s="112"/>
    </row>
    <row r="23" spans="1:13" x14ac:dyDescent="0.25">
      <c r="A23" s="105"/>
      <c r="B23" s="105"/>
      <c r="C23" s="62" t="s">
        <v>85</v>
      </c>
      <c r="D23" s="44">
        <v>730</v>
      </c>
      <c r="E23" s="45">
        <v>707</v>
      </c>
      <c r="F23" s="45">
        <v>1010024030</v>
      </c>
      <c r="G23" s="45">
        <v>613</v>
      </c>
      <c r="H23" s="75">
        <v>270</v>
      </c>
      <c r="I23" s="75">
        <v>0</v>
      </c>
      <c r="J23" s="74">
        <f t="shared" si="4"/>
        <v>-270</v>
      </c>
      <c r="K23" s="75">
        <v>315</v>
      </c>
      <c r="L23" s="75">
        <v>315</v>
      </c>
      <c r="M23" s="112"/>
    </row>
    <row r="24" spans="1:13" ht="15" customHeight="1" x14ac:dyDescent="0.25">
      <c r="A24" s="114" t="s">
        <v>90</v>
      </c>
      <c r="B24" s="114" t="s">
        <v>91</v>
      </c>
      <c r="C24" s="62" t="s">
        <v>83</v>
      </c>
      <c r="D24" s="44"/>
      <c r="E24" s="45"/>
      <c r="F24" s="45"/>
      <c r="G24" s="45"/>
      <c r="H24" s="75">
        <f t="shared" ref="H24:J24" si="5">H26</f>
        <v>984.64</v>
      </c>
      <c r="I24" s="75">
        <f t="shared" si="5"/>
        <v>984.59</v>
      </c>
      <c r="J24" s="75">
        <f t="shared" si="5"/>
        <v>-4.9999999999954525E-2</v>
      </c>
      <c r="K24" s="75">
        <f>K26</f>
        <v>1463.52</v>
      </c>
      <c r="L24" s="75">
        <f>L26</f>
        <v>1463.52</v>
      </c>
      <c r="M24" s="112"/>
    </row>
    <row r="25" spans="1:13" x14ac:dyDescent="0.25">
      <c r="A25" s="115"/>
      <c r="B25" s="117"/>
      <c r="C25" s="62" t="s">
        <v>84</v>
      </c>
      <c r="D25" s="44"/>
      <c r="E25" s="45"/>
      <c r="F25" s="45"/>
      <c r="G25" s="45"/>
      <c r="H25" s="75"/>
      <c r="I25" s="75"/>
      <c r="J25" s="74"/>
      <c r="K25" s="75"/>
      <c r="L25" s="75"/>
      <c r="M25" s="112"/>
    </row>
    <row r="26" spans="1:13" x14ac:dyDescent="0.25">
      <c r="A26" s="116"/>
      <c r="B26" s="118"/>
      <c r="C26" s="63" t="s">
        <v>85</v>
      </c>
      <c r="D26" s="44">
        <v>730</v>
      </c>
      <c r="E26" s="45">
        <v>707</v>
      </c>
      <c r="F26" s="45">
        <v>1010013130</v>
      </c>
      <c r="G26" s="45">
        <v>612</v>
      </c>
      <c r="H26" s="75">
        <v>984.64</v>
      </c>
      <c r="I26" s="75">
        <v>984.59</v>
      </c>
      <c r="J26" s="74">
        <f t="shared" si="4"/>
        <v>-4.9999999999954525E-2</v>
      </c>
      <c r="K26" s="75">
        <v>1463.52</v>
      </c>
      <c r="L26" s="75">
        <v>1463.52</v>
      </c>
      <c r="M26" s="112"/>
    </row>
    <row r="27" spans="1:13" x14ac:dyDescent="0.25">
      <c r="A27" s="114" t="s">
        <v>92</v>
      </c>
      <c r="B27" s="114" t="s">
        <v>93</v>
      </c>
      <c r="C27" s="62" t="s">
        <v>83</v>
      </c>
      <c r="D27" s="44"/>
      <c r="E27" s="45"/>
      <c r="F27" s="45"/>
      <c r="G27" s="45"/>
      <c r="H27" s="75">
        <f t="shared" ref="H27:J27" si="6">H29</f>
        <v>6190.4</v>
      </c>
      <c r="I27" s="75">
        <f t="shared" si="6"/>
        <v>6190.4</v>
      </c>
      <c r="J27" s="75">
        <f t="shared" si="6"/>
        <v>0</v>
      </c>
      <c r="K27" s="75">
        <f>K29</f>
        <v>5834.19</v>
      </c>
      <c r="L27" s="75">
        <f>L29</f>
        <v>5834.19</v>
      </c>
      <c r="M27" s="112"/>
    </row>
    <row r="28" spans="1:13" x14ac:dyDescent="0.25">
      <c r="A28" s="115"/>
      <c r="B28" s="117"/>
      <c r="C28" s="62" t="s">
        <v>84</v>
      </c>
      <c r="D28" s="44"/>
      <c r="E28" s="45"/>
      <c r="F28" s="45"/>
      <c r="G28" s="45"/>
      <c r="H28" s="75"/>
      <c r="I28" s="75"/>
      <c r="J28" s="74"/>
      <c r="K28" s="75"/>
      <c r="L28" s="75"/>
      <c r="M28" s="112"/>
    </row>
    <row r="29" spans="1:13" x14ac:dyDescent="0.25">
      <c r="A29" s="116"/>
      <c r="B29" s="118"/>
      <c r="C29" s="63" t="s">
        <v>85</v>
      </c>
      <c r="D29" s="44">
        <v>730</v>
      </c>
      <c r="E29" s="45">
        <v>707</v>
      </c>
      <c r="F29" s="45">
        <v>1010007220</v>
      </c>
      <c r="G29" s="45">
        <v>611</v>
      </c>
      <c r="H29" s="75">
        <v>6190.4</v>
      </c>
      <c r="I29" s="75">
        <v>6190.4</v>
      </c>
      <c r="J29" s="74">
        <f t="shared" si="4"/>
        <v>0</v>
      </c>
      <c r="K29" s="75">
        <v>5834.19</v>
      </c>
      <c r="L29" s="75">
        <v>5834.19</v>
      </c>
      <c r="M29" s="112"/>
    </row>
    <row r="30" spans="1:13" x14ac:dyDescent="0.25">
      <c r="A30" s="104" t="s">
        <v>94</v>
      </c>
      <c r="B30" s="104" t="s">
        <v>95</v>
      </c>
      <c r="C30" s="62" t="s">
        <v>83</v>
      </c>
      <c r="D30" s="44"/>
      <c r="E30" s="45"/>
      <c r="F30" s="45"/>
      <c r="G30" s="45"/>
      <c r="H30" s="75">
        <f t="shared" ref="H30:J30" si="7">H32</f>
        <v>2270.4</v>
      </c>
      <c r="I30" s="75">
        <f t="shared" si="7"/>
        <v>2270.4</v>
      </c>
      <c r="J30" s="75">
        <f t="shared" si="7"/>
        <v>0</v>
      </c>
      <c r="K30" s="75">
        <f>K32</f>
        <v>2042.51</v>
      </c>
      <c r="L30" s="75">
        <f>L32</f>
        <v>2042.51</v>
      </c>
      <c r="M30" s="112"/>
    </row>
    <row r="31" spans="1:13" x14ac:dyDescent="0.25">
      <c r="A31" s="105"/>
      <c r="B31" s="105"/>
      <c r="C31" s="62" t="s">
        <v>84</v>
      </c>
      <c r="D31" s="44"/>
      <c r="E31" s="45"/>
      <c r="F31" s="45"/>
      <c r="G31" s="45"/>
      <c r="H31" s="75"/>
      <c r="I31" s="75"/>
      <c r="J31" s="74"/>
      <c r="K31" s="75"/>
      <c r="L31" s="75"/>
      <c r="M31" s="112"/>
    </row>
    <row r="32" spans="1:13" x14ac:dyDescent="0.25">
      <c r="A32" s="106"/>
      <c r="B32" s="106"/>
      <c r="C32" s="63" t="s">
        <v>85</v>
      </c>
      <c r="D32" s="44">
        <v>730</v>
      </c>
      <c r="E32" s="45">
        <v>707</v>
      </c>
      <c r="F32" s="45">
        <v>1010007230</v>
      </c>
      <c r="G32" s="45">
        <v>611</v>
      </c>
      <c r="H32" s="75">
        <v>2270.4</v>
      </c>
      <c r="I32" s="75">
        <v>2270.4</v>
      </c>
      <c r="J32" s="74">
        <f t="shared" si="4"/>
        <v>0</v>
      </c>
      <c r="K32" s="75">
        <v>2042.51</v>
      </c>
      <c r="L32" s="75">
        <v>2042.51</v>
      </c>
      <c r="M32" s="112"/>
    </row>
    <row r="33" spans="1:13" x14ac:dyDescent="0.25">
      <c r="A33" s="103" t="s">
        <v>96</v>
      </c>
      <c r="B33" s="103" t="s">
        <v>97</v>
      </c>
      <c r="C33" s="62" t="s">
        <v>83</v>
      </c>
      <c r="D33" s="44"/>
      <c r="E33" s="45"/>
      <c r="F33" s="45"/>
      <c r="G33" s="45"/>
      <c r="H33" s="75">
        <f t="shared" ref="H33:J33" si="8">H35</f>
        <v>446.2</v>
      </c>
      <c r="I33" s="75">
        <f t="shared" si="8"/>
        <v>446.2</v>
      </c>
      <c r="J33" s="75">
        <f t="shared" si="8"/>
        <v>0</v>
      </c>
      <c r="K33" s="75">
        <f>K35</f>
        <v>446.2</v>
      </c>
      <c r="L33" s="75">
        <f>L35</f>
        <v>446.2</v>
      </c>
      <c r="M33" s="112"/>
    </row>
    <row r="34" spans="1:13" x14ac:dyDescent="0.25">
      <c r="A34" s="103"/>
      <c r="B34" s="103"/>
      <c r="C34" s="62" t="s">
        <v>84</v>
      </c>
      <c r="D34" s="44"/>
      <c r="E34" s="45"/>
      <c r="F34" s="45"/>
      <c r="G34" s="45"/>
      <c r="H34" s="75"/>
      <c r="I34" s="75"/>
      <c r="J34" s="74"/>
      <c r="K34" s="75"/>
      <c r="L34" s="75"/>
      <c r="M34" s="112"/>
    </row>
    <row r="35" spans="1:13" x14ac:dyDescent="0.25">
      <c r="A35" s="103"/>
      <c r="B35" s="103"/>
      <c r="C35" s="64" t="s">
        <v>85</v>
      </c>
      <c r="D35" s="44">
        <v>730</v>
      </c>
      <c r="E35" s="45">
        <v>707</v>
      </c>
      <c r="F35" s="45" t="s">
        <v>98</v>
      </c>
      <c r="G35" s="45">
        <v>612</v>
      </c>
      <c r="H35" s="75">
        <v>446.2</v>
      </c>
      <c r="I35" s="75">
        <v>446.2</v>
      </c>
      <c r="J35" s="74">
        <f t="shared" si="4"/>
        <v>0</v>
      </c>
      <c r="K35" s="75">
        <v>446.2</v>
      </c>
      <c r="L35" s="75">
        <v>446.2</v>
      </c>
      <c r="M35" s="112"/>
    </row>
    <row r="36" spans="1:13" ht="15" customHeight="1" x14ac:dyDescent="0.25">
      <c r="A36" s="100" t="s">
        <v>107</v>
      </c>
      <c r="B36" s="102" t="s">
        <v>122</v>
      </c>
      <c r="C36" s="62" t="s">
        <v>83</v>
      </c>
      <c r="D36" s="44"/>
      <c r="E36" s="45"/>
      <c r="F36" s="45"/>
      <c r="G36" s="45"/>
      <c r="H36" s="75">
        <f>H38</f>
        <v>511.05</v>
      </c>
      <c r="I36" s="75">
        <f>I38</f>
        <v>511.05</v>
      </c>
      <c r="J36" s="75">
        <f t="shared" ref="J36:L36" si="9">J38</f>
        <v>0</v>
      </c>
      <c r="K36" s="75">
        <f t="shared" si="9"/>
        <v>1080</v>
      </c>
      <c r="L36" s="75">
        <f t="shared" si="9"/>
        <v>1080</v>
      </c>
      <c r="M36" s="112"/>
    </row>
    <row r="37" spans="1:13" x14ac:dyDescent="0.25">
      <c r="A37" s="100"/>
      <c r="B37" s="101"/>
      <c r="C37" s="62" t="s">
        <v>84</v>
      </c>
      <c r="D37" s="44"/>
      <c r="E37" s="45"/>
      <c r="F37" s="45"/>
      <c r="G37" s="45"/>
      <c r="H37" s="75"/>
      <c r="I37" s="75"/>
      <c r="J37" s="74"/>
      <c r="K37" s="75"/>
      <c r="L37" s="75"/>
      <c r="M37" s="112"/>
    </row>
    <row r="38" spans="1:13" x14ac:dyDescent="0.25">
      <c r="A38" s="101"/>
      <c r="B38" s="101"/>
      <c r="C38" s="62" t="s">
        <v>85</v>
      </c>
      <c r="D38" s="44">
        <v>730</v>
      </c>
      <c r="E38" s="45">
        <v>707</v>
      </c>
      <c r="F38" s="45">
        <v>1010013120</v>
      </c>
      <c r="G38" s="45">
        <v>622</v>
      </c>
      <c r="H38" s="75">
        <v>511.05</v>
      </c>
      <c r="I38" s="75">
        <v>511.05</v>
      </c>
      <c r="J38" s="74">
        <f t="shared" ref="J38" si="10">I38-H38</f>
        <v>0</v>
      </c>
      <c r="K38" s="75">
        <v>1080</v>
      </c>
      <c r="L38" s="75">
        <v>1080</v>
      </c>
      <c r="M38" s="112"/>
    </row>
    <row r="39" spans="1:13" x14ac:dyDescent="0.25">
      <c r="A39" s="100" t="s">
        <v>108</v>
      </c>
      <c r="B39" s="100" t="s">
        <v>99</v>
      </c>
      <c r="C39" s="62" t="s">
        <v>83</v>
      </c>
      <c r="D39" s="44"/>
      <c r="E39" s="45"/>
      <c r="F39" s="45"/>
      <c r="G39" s="45"/>
      <c r="H39" s="75">
        <f>H41</f>
        <v>2126.6999999999998</v>
      </c>
      <c r="I39" s="75">
        <f>I41</f>
        <v>2126.6999999999998</v>
      </c>
      <c r="J39" s="75">
        <f t="shared" ref="J39:L39" si="11">J41</f>
        <v>0</v>
      </c>
      <c r="K39" s="75">
        <f t="shared" si="11"/>
        <v>2126.6999999999998</v>
      </c>
      <c r="L39" s="75">
        <f t="shared" si="11"/>
        <v>2126.6999999999998</v>
      </c>
      <c r="M39" s="112"/>
    </row>
    <row r="40" spans="1:13" x14ac:dyDescent="0.25">
      <c r="A40" s="100"/>
      <c r="B40" s="100"/>
      <c r="C40" s="62" t="s">
        <v>84</v>
      </c>
      <c r="D40" s="44"/>
      <c r="E40" s="45"/>
      <c r="F40" s="45"/>
      <c r="G40" s="45"/>
      <c r="H40" s="75"/>
      <c r="I40" s="75"/>
      <c r="J40" s="74"/>
      <c r="K40" s="75"/>
      <c r="L40" s="75"/>
      <c r="M40" s="112"/>
    </row>
    <row r="41" spans="1:13" x14ac:dyDescent="0.25">
      <c r="A41" s="100"/>
      <c r="B41" s="100"/>
      <c r="C41" s="62" t="s">
        <v>85</v>
      </c>
      <c r="D41" s="44">
        <v>730</v>
      </c>
      <c r="E41" s="45">
        <v>707</v>
      </c>
      <c r="F41" s="45">
        <v>1010074560</v>
      </c>
      <c r="G41" s="45">
        <v>612</v>
      </c>
      <c r="H41" s="75">
        <v>2126.6999999999998</v>
      </c>
      <c r="I41" s="75">
        <v>2126.6999999999998</v>
      </c>
      <c r="J41" s="74">
        <f t="shared" si="4"/>
        <v>0</v>
      </c>
      <c r="K41" s="75">
        <v>2126.6999999999998</v>
      </c>
      <c r="L41" s="75">
        <v>2126.6999999999998</v>
      </c>
      <c r="M41" s="112"/>
    </row>
    <row r="42" spans="1:13" x14ac:dyDescent="0.25">
      <c r="A42" s="100" t="s">
        <v>131</v>
      </c>
      <c r="B42" s="100" t="s">
        <v>102</v>
      </c>
      <c r="C42" s="62" t="s">
        <v>83</v>
      </c>
      <c r="D42" s="45"/>
      <c r="E42" s="45"/>
      <c r="F42" s="45"/>
      <c r="G42" s="45"/>
      <c r="H42" s="75">
        <f>H44</f>
        <v>10</v>
      </c>
      <c r="I42" s="75">
        <f>I44</f>
        <v>0</v>
      </c>
      <c r="J42" s="75">
        <f t="shared" ref="J42:L42" si="12">J44</f>
        <v>-10</v>
      </c>
      <c r="K42" s="75">
        <f t="shared" si="12"/>
        <v>10</v>
      </c>
      <c r="L42" s="75">
        <f t="shared" si="12"/>
        <v>10</v>
      </c>
      <c r="M42" s="112"/>
    </row>
    <row r="43" spans="1:13" x14ac:dyDescent="0.25">
      <c r="A43" s="100"/>
      <c r="B43" s="100"/>
      <c r="C43" s="62" t="s">
        <v>84</v>
      </c>
      <c r="D43" s="45"/>
      <c r="E43" s="45"/>
      <c r="F43" s="45"/>
      <c r="G43" s="45"/>
      <c r="H43" s="75"/>
      <c r="I43" s="75"/>
      <c r="J43" s="74"/>
      <c r="K43" s="75"/>
      <c r="L43" s="75"/>
      <c r="M43" s="112"/>
    </row>
    <row r="44" spans="1:13" x14ac:dyDescent="0.25">
      <c r="A44" s="100"/>
      <c r="B44" s="100"/>
      <c r="C44" s="62" t="s">
        <v>85</v>
      </c>
      <c r="D44" s="45">
        <v>730</v>
      </c>
      <c r="E44" s="45">
        <v>707</v>
      </c>
      <c r="F44" s="45" t="s">
        <v>103</v>
      </c>
      <c r="G44" s="45">
        <v>612</v>
      </c>
      <c r="H44" s="75">
        <v>10</v>
      </c>
      <c r="I44" s="75">
        <v>0</v>
      </c>
      <c r="J44" s="74">
        <f t="shared" si="4"/>
        <v>-10</v>
      </c>
      <c r="K44" s="75">
        <v>10</v>
      </c>
      <c r="L44" s="75">
        <v>10</v>
      </c>
      <c r="M44" s="113"/>
    </row>
    <row r="45" spans="1:13" x14ac:dyDescent="0.25">
      <c r="A45" s="110" t="s">
        <v>104</v>
      </c>
      <c r="B45" s="110" t="s">
        <v>109</v>
      </c>
      <c r="C45" s="65" t="s">
        <v>83</v>
      </c>
      <c r="D45" s="45"/>
      <c r="E45" s="45"/>
      <c r="F45" s="45"/>
      <c r="G45" s="45"/>
      <c r="H45" s="75">
        <f>H48</f>
        <v>20246.400000000001</v>
      </c>
      <c r="I45" s="75">
        <f t="shared" ref="I45:L45" si="13">I48</f>
        <v>20246.400000000001</v>
      </c>
      <c r="J45" s="75">
        <f t="shared" si="13"/>
        <v>0</v>
      </c>
      <c r="K45" s="75">
        <f t="shared" si="13"/>
        <v>23386.97</v>
      </c>
      <c r="L45" s="75">
        <f t="shared" si="13"/>
        <v>23241.14</v>
      </c>
      <c r="M45" s="107" t="s">
        <v>132</v>
      </c>
    </row>
    <row r="46" spans="1:13" x14ac:dyDescent="0.25">
      <c r="A46" s="110"/>
      <c r="B46" s="110"/>
      <c r="C46" s="65" t="s">
        <v>84</v>
      </c>
      <c r="D46" s="45"/>
      <c r="E46" s="45"/>
      <c r="F46" s="45"/>
      <c r="G46" s="45"/>
      <c r="H46" s="75"/>
      <c r="I46" s="75"/>
      <c r="J46" s="74"/>
      <c r="K46" s="75"/>
      <c r="L46" s="75"/>
      <c r="M46" s="108"/>
    </row>
    <row r="47" spans="1:13" x14ac:dyDescent="0.25">
      <c r="A47" s="110"/>
      <c r="B47" s="110"/>
      <c r="C47" s="65" t="s">
        <v>85</v>
      </c>
      <c r="D47" s="45"/>
      <c r="E47" s="45"/>
      <c r="F47" s="45"/>
      <c r="G47" s="45"/>
      <c r="H47" s="75">
        <f t="shared" ref="H47:J47" si="14">SUM(H50:H52)</f>
        <v>20246.400000000001</v>
      </c>
      <c r="I47" s="75">
        <f t="shared" si="14"/>
        <v>20246.400000000001</v>
      </c>
      <c r="J47" s="75">
        <f t="shared" si="14"/>
        <v>0</v>
      </c>
      <c r="K47" s="75">
        <f>SUM(K50:K52)</f>
        <v>23386.97</v>
      </c>
      <c r="L47" s="75">
        <f>SUM(L50:L52)</f>
        <v>23241.14</v>
      </c>
      <c r="M47" s="108"/>
    </row>
    <row r="48" spans="1:13" ht="15" customHeight="1" x14ac:dyDescent="0.25">
      <c r="A48" s="104" t="s">
        <v>105</v>
      </c>
      <c r="B48" s="103" t="s">
        <v>106</v>
      </c>
      <c r="C48" s="62" t="s">
        <v>83</v>
      </c>
      <c r="D48" s="45"/>
      <c r="E48" s="45"/>
      <c r="F48" s="45"/>
      <c r="G48" s="45"/>
      <c r="H48" s="75">
        <f>SUM(H50:H52)</f>
        <v>20246.400000000001</v>
      </c>
      <c r="I48" s="75">
        <f t="shared" ref="I48:L48" si="15">SUM(I50:I52)</f>
        <v>20246.400000000001</v>
      </c>
      <c r="J48" s="75">
        <f t="shared" si="15"/>
        <v>0</v>
      </c>
      <c r="K48" s="75">
        <f t="shared" si="15"/>
        <v>23386.97</v>
      </c>
      <c r="L48" s="75">
        <f t="shared" si="15"/>
        <v>23241.14</v>
      </c>
      <c r="M48" s="108"/>
    </row>
    <row r="49" spans="1:13" x14ac:dyDescent="0.25">
      <c r="A49" s="105"/>
      <c r="B49" s="103"/>
      <c r="C49" s="62" t="s">
        <v>84</v>
      </c>
      <c r="D49" s="45"/>
      <c r="E49" s="45"/>
      <c r="F49" s="45"/>
      <c r="G49" s="45"/>
      <c r="H49" s="75"/>
      <c r="I49" s="75"/>
      <c r="J49" s="74"/>
      <c r="K49" s="75"/>
      <c r="L49" s="75"/>
      <c r="M49" s="108"/>
    </row>
    <row r="50" spans="1:13" ht="30" x14ac:dyDescent="0.25">
      <c r="A50" s="105"/>
      <c r="B50" s="103"/>
      <c r="C50" s="62" t="s">
        <v>85</v>
      </c>
      <c r="D50" s="45">
        <v>730</v>
      </c>
      <c r="E50" s="45">
        <v>1003</v>
      </c>
      <c r="F50" s="44" t="s">
        <v>110</v>
      </c>
      <c r="G50" s="45">
        <v>322</v>
      </c>
      <c r="H50" s="75">
        <v>9702.4500000000007</v>
      </c>
      <c r="I50" s="75">
        <v>9702.4500000000007</v>
      </c>
      <c r="J50" s="74">
        <f t="shared" si="4"/>
        <v>0</v>
      </c>
      <c r="K50" s="75">
        <v>12226.36</v>
      </c>
      <c r="L50" s="75">
        <v>12246</v>
      </c>
      <c r="M50" s="108"/>
    </row>
    <row r="51" spans="1:13" ht="30" x14ac:dyDescent="0.25">
      <c r="A51" s="105"/>
      <c r="B51" s="103"/>
      <c r="C51" s="62" t="s">
        <v>85</v>
      </c>
      <c r="D51" s="45">
        <v>730</v>
      </c>
      <c r="E51" s="45">
        <v>1003</v>
      </c>
      <c r="F51" s="44" t="s">
        <v>110</v>
      </c>
      <c r="G51" s="45">
        <v>322</v>
      </c>
      <c r="H51" s="75">
        <v>2915.07</v>
      </c>
      <c r="I51" s="75">
        <v>2915.07</v>
      </c>
      <c r="J51" s="74">
        <f t="shared" si="4"/>
        <v>0</v>
      </c>
      <c r="K51" s="75">
        <v>3579.61</v>
      </c>
      <c r="L51" s="75">
        <v>3414.14</v>
      </c>
      <c r="M51" s="108"/>
    </row>
    <row r="52" spans="1:13" ht="21.75" customHeight="1" x14ac:dyDescent="0.25">
      <c r="A52" s="106"/>
      <c r="B52" s="103"/>
      <c r="C52" s="62" t="s">
        <v>85</v>
      </c>
      <c r="D52" s="45">
        <v>730</v>
      </c>
      <c r="E52" s="45">
        <v>1003</v>
      </c>
      <c r="F52" s="44" t="s">
        <v>110</v>
      </c>
      <c r="G52" s="45">
        <v>322</v>
      </c>
      <c r="H52" s="75">
        <v>7628.88</v>
      </c>
      <c r="I52" s="75">
        <v>7628.88</v>
      </c>
      <c r="J52" s="74">
        <f t="shared" si="4"/>
        <v>0</v>
      </c>
      <c r="K52" s="75">
        <v>7581</v>
      </c>
      <c r="L52" s="75">
        <v>7581</v>
      </c>
      <c r="M52" s="109"/>
    </row>
    <row r="54" spans="1:13" ht="18.75" x14ac:dyDescent="0.3">
      <c r="A54" s="81" t="s">
        <v>124</v>
      </c>
      <c r="B54" s="81"/>
      <c r="C54" s="25"/>
      <c r="D54" s="25"/>
      <c r="E54" s="26"/>
    </row>
    <row r="55" spans="1:13" ht="15.75" x14ac:dyDescent="0.25">
      <c r="A55" s="81"/>
      <c r="B55" s="81"/>
      <c r="C55" s="9"/>
      <c r="D55" s="9"/>
      <c r="E55" s="9" t="s">
        <v>125</v>
      </c>
    </row>
    <row r="56" spans="1:13" ht="15.75" x14ac:dyDescent="0.25">
      <c r="A56" s="9"/>
      <c r="B56" s="1"/>
      <c r="C56" s="9"/>
      <c r="D56" s="9"/>
      <c r="E56" s="9"/>
    </row>
    <row r="57" spans="1:13" ht="15.75" x14ac:dyDescent="0.25">
      <c r="A57" s="9"/>
      <c r="B57" s="1"/>
      <c r="C57" s="9"/>
      <c r="D57" s="9"/>
      <c r="E57" s="9"/>
    </row>
    <row r="58" spans="1:13" ht="15.75" x14ac:dyDescent="0.25">
      <c r="A58" s="9"/>
      <c r="B58" s="1"/>
      <c r="C58" s="9"/>
      <c r="D58" s="9"/>
      <c r="E58" s="9"/>
    </row>
    <row r="59" spans="1:13" ht="15.75" x14ac:dyDescent="0.25">
      <c r="A59" s="10" t="s">
        <v>126</v>
      </c>
      <c r="B59" s="1"/>
      <c r="C59" s="9"/>
      <c r="D59" s="9"/>
      <c r="E59" s="9"/>
    </row>
    <row r="60" spans="1:13" ht="15.75" x14ac:dyDescent="0.25">
      <c r="A60" s="10" t="s">
        <v>127</v>
      </c>
      <c r="B60" s="1"/>
      <c r="C60" s="9"/>
      <c r="D60" s="9"/>
      <c r="E60" s="9"/>
    </row>
  </sheetData>
  <customSheetViews>
    <customSheetView guid="{3E037394-75C7-472A-9B57-0B266088B940}" scale="90" showPageBreaks="1" showGridLines="0" printArea="1" hiddenRows="1" view="pageBreakPreview" topLeftCell="A4">
      <pane xSplit="3" ySplit="7" topLeftCell="D1049" activePane="bottomRight" state="frozen"/>
      <selection pane="bottomRight" activeCell="C1052" sqref="C1052"/>
      <rowBreaks count="1" manualBreakCount="1">
        <brk id="1113" max="11" man="1"/>
      </rowBreaks>
      <pageMargins left="0.43307086614173229" right="0.23622047244094491" top="0.35433070866141736" bottom="0.35433070866141736" header="0.31496062992125984" footer="0.31496062992125984"/>
      <pageSetup paperSize="9" scale="55" orientation="landscape" horizontalDpi="180" verticalDpi="180" r:id="rId1"/>
    </customSheetView>
    <customSheetView guid="{ECBE1E09-C494-45FF-AF20-564E96C9C166}" scale="75" showPageBreaks="1" showGridLines="0" printArea="1" hiddenRows="1" view="pageBreakPreview" topLeftCell="A4">
      <pane xSplit="3" ySplit="7" topLeftCell="D551" activePane="bottomRight" state="frozen"/>
      <selection pane="bottomRight" activeCell="L543" sqref="L543"/>
      <rowBreaks count="1" manualBreakCount="1">
        <brk id="1113" max="11" man="1"/>
      </rowBreaks>
      <pageMargins left="0.43307086614173229" right="0.23622047244094491" top="0.35433070866141736" bottom="0.35433070866141736" header="0.31496062992125984" footer="0.31496062992125984"/>
      <pageSetup paperSize="9" scale="55" orientation="landscape" horizontalDpi="180" verticalDpi="180" r:id="rId2"/>
    </customSheetView>
    <customSheetView guid="{A74F796E-A5A6-465A-BEF7-C89D842029FE}" scale="75" showPageBreaks="1" showGridLines="0" printArea="1" hiddenRows="1" view="pageBreakPreview" topLeftCell="A4">
      <pane xSplit="3" ySplit="7" topLeftCell="D11" activePane="bottomRight" state="frozen"/>
      <selection pane="bottomRight" activeCell="A11" sqref="A11:A15"/>
      <rowBreaks count="3" manualBreakCount="3">
        <brk id="834" max="12" man="1"/>
        <brk id="876" max="12" man="1"/>
        <brk id="1113" max="11" man="1"/>
      </rowBreaks>
      <pageMargins left="0.43307086614173229" right="0.23622047244094491" top="0.35433070866141736" bottom="0.35433070866141736" header="0.31496062992125984" footer="0.31496062992125984"/>
      <pageSetup paperSize="9" scale="54" orientation="landscape" horizontalDpi="180" verticalDpi="180" r:id="rId3"/>
    </customSheetView>
  </customSheetViews>
  <mergeCells count="45">
    <mergeCell ref="H9:I9"/>
    <mergeCell ref="K9:K10"/>
    <mergeCell ref="H8:J8"/>
    <mergeCell ref="J9:J10"/>
    <mergeCell ref="L1:M1"/>
    <mergeCell ref="A3:M3"/>
    <mergeCell ref="A7:A10"/>
    <mergeCell ref="B7:B10"/>
    <mergeCell ref="C7:C10"/>
    <mergeCell ref="D7:G8"/>
    <mergeCell ref="H7:L7"/>
    <mergeCell ref="M7:M10"/>
    <mergeCell ref="K8:L8"/>
    <mergeCell ref="L9:L10"/>
    <mergeCell ref="D9:D10"/>
    <mergeCell ref="E9:E10"/>
    <mergeCell ref="A33:A35"/>
    <mergeCell ref="B33:B35"/>
    <mergeCell ref="F9:F10"/>
    <mergeCell ref="G9:G10"/>
    <mergeCell ref="A11:A13"/>
    <mergeCell ref="B11:B13"/>
    <mergeCell ref="A14:A16"/>
    <mergeCell ref="B14:B16"/>
    <mergeCell ref="M45:M52"/>
    <mergeCell ref="A42:A44"/>
    <mergeCell ref="B42:B44"/>
    <mergeCell ref="A45:A47"/>
    <mergeCell ref="B45:B47"/>
    <mergeCell ref="M17:M44"/>
    <mergeCell ref="A39:A41"/>
    <mergeCell ref="B39:B41"/>
    <mergeCell ref="A17:A23"/>
    <mergeCell ref="B17:B23"/>
    <mergeCell ref="A24:A26"/>
    <mergeCell ref="B24:B26"/>
    <mergeCell ref="A27:A29"/>
    <mergeCell ref="B27:B29"/>
    <mergeCell ref="A30:A32"/>
    <mergeCell ref="B30:B32"/>
    <mergeCell ref="A36:A38"/>
    <mergeCell ref="B36:B38"/>
    <mergeCell ref="B48:B52"/>
    <mergeCell ref="A48:A52"/>
    <mergeCell ref="A54:B55"/>
  </mergeCells>
  <pageMargins left="0.23622047244094491" right="0.11811023622047245" top="0.82677165354330717" bottom="0.23622047244094491" header="0.31496062992125984" footer="0.11811023622047245"/>
  <pageSetup paperSize="9" scale="46" fitToHeight="100" orientation="landscape" r:id="rId4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showGridLines="0" view="pageBreakPreview" topLeftCell="A76" zoomScaleNormal="112" zoomScaleSheetLayoutView="100" workbookViewId="0">
      <selection activeCell="B106" sqref="B106"/>
    </sheetView>
  </sheetViews>
  <sheetFormatPr defaultRowHeight="15" x14ac:dyDescent="0.25"/>
  <cols>
    <col min="1" max="1" width="29.5703125" style="6" customWidth="1"/>
    <col min="2" max="2" width="41.5703125" style="6" customWidth="1"/>
    <col min="3" max="3" width="28.7109375" style="5" customWidth="1"/>
    <col min="4" max="8" width="11.85546875" style="7" customWidth="1"/>
    <col min="9" max="9" width="48.85546875" style="5" customWidth="1"/>
    <col min="10" max="16384" width="9.140625" style="3"/>
  </cols>
  <sheetData>
    <row r="1" spans="1:14" x14ac:dyDescent="0.25">
      <c r="H1" s="151" t="s">
        <v>12</v>
      </c>
      <c r="I1" s="151"/>
    </row>
    <row r="2" spans="1:14" ht="69" customHeight="1" x14ac:dyDescent="0.25">
      <c r="A2" s="167" t="s">
        <v>62</v>
      </c>
      <c r="B2" s="167"/>
      <c r="C2" s="167"/>
      <c r="D2" s="167"/>
      <c r="E2" s="167"/>
      <c r="F2" s="167"/>
      <c r="G2" s="167"/>
      <c r="H2" s="167"/>
      <c r="I2" s="167"/>
    </row>
    <row r="3" spans="1:14" ht="30.75" customHeight="1" thickBot="1" x14ac:dyDescent="0.3">
      <c r="B3" s="31"/>
      <c r="C3" s="31"/>
      <c r="D3" s="31"/>
      <c r="E3" s="31"/>
      <c r="F3" s="31"/>
      <c r="G3" s="31"/>
      <c r="H3" s="31"/>
    </row>
    <row r="4" spans="1:14" ht="51" customHeight="1" x14ac:dyDescent="0.25">
      <c r="A4" s="152" t="s">
        <v>14</v>
      </c>
      <c r="B4" s="155" t="s">
        <v>55</v>
      </c>
      <c r="C4" s="155" t="s">
        <v>13</v>
      </c>
      <c r="D4" s="163" t="s">
        <v>120</v>
      </c>
      <c r="E4" s="164"/>
      <c r="F4" s="165"/>
      <c r="G4" s="150" t="s">
        <v>6</v>
      </c>
      <c r="H4" s="150"/>
      <c r="I4" s="158" t="s">
        <v>59</v>
      </c>
      <c r="J4" s="8"/>
      <c r="K4" s="8"/>
      <c r="L4" s="8"/>
      <c r="M4" s="8"/>
      <c r="N4" s="8"/>
    </row>
    <row r="5" spans="1:14" ht="22.5" customHeight="1" x14ac:dyDescent="0.25">
      <c r="A5" s="153"/>
      <c r="B5" s="156"/>
      <c r="C5" s="156"/>
      <c r="D5" s="161" t="s">
        <v>5</v>
      </c>
      <c r="E5" s="161"/>
      <c r="F5" s="166" t="s">
        <v>17</v>
      </c>
      <c r="G5" s="161">
        <v>2020</v>
      </c>
      <c r="H5" s="161">
        <v>2021</v>
      </c>
      <c r="I5" s="159"/>
      <c r="J5" s="8"/>
      <c r="K5" s="8"/>
      <c r="L5" s="8"/>
      <c r="M5" s="8"/>
      <c r="N5" s="8"/>
    </row>
    <row r="6" spans="1:14" ht="26.25" customHeight="1" thickBot="1" x14ac:dyDescent="0.3">
      <c r="A6" s="154"/>
      <c r="B6" s="157"/>
      <c r="C6" s="156"/>
      <c r="D6" s="32" t="s">
        <v>3</v>
      </c>
      <c r="E6" s="32" t="s">
        <v>4</v>
      </c>
      <c r="F6" s="157"/>
      <c r="G6" s="162"/>
      <c r="H6" s="162"/>
      <c r="I6" s="160"/>
      <c r="J6" s="8"/>
      <c r="K6" s="8"/>
      <c r="L6" s="8"/>
      <c r="M6" s="8"/>
      <c r="N6" s="8"/>
    </row>
    <row r="7" spans="1:14" s="2" customFormat="1" x14ac:dyDescent="0.2">
      <c r="A7" s="143" t="s">
        <v>81</v>
      </c>
      <c r="B7" s="121" t="s">
        <v>82</v>
      </c>
      <c r="C7" s="67" t="s">
        <v>111</v>
      </c>
      <c r="D7" s="77">
        <f>SUM(D9:D13)</f>
        <v>34474.959999999999</v>
      </c>
      <c r="E7" s="77">
        <f t="shared" ref="E7:H7" si="0">SUM(E9:E13)</f>
        <v>34149.910000000003</v>
      </c>
      <c r="F7" s="80">
        <f t="shared" ref="F7:F12" si="1">E7-D7</f>
        <v>-325.04999999999563</v>
      </c>
      <c r="G7" s="77">
        <f t="shared" si="0"/>
        <v>38041.69</v>
      </c>
      <c r="H7" s="77">
        <f t="shared" si="0"/>
        <v>37895.86</v>
      </c>
      <c r="I7" s="24"/>
    </row>
    <row r="8" spans="1:14" s="2" customFormat="1" x14ac:dyDescent="0.2">
      <c r="A8" s="143"/>
      <c r="B8" s="122"/>
      <c r="C8" s="38" t="s">
        <v>33</v>
      </c>
      <c r="D8" s="77"/>
      <c r="E8" s="77"/>
      <c r="F8" s="80"/>
      <c r="G8" s="77"/>
      <c r="H8" s="77"/>
      <c r="I8" s="24"/>
    </row>
    <row r="9" spans="1:14" s="2" customFormat="1" ht="14.25" x14ac:dyDescent="0.2">
      <c r="A9" s="143"/>
      <c r="B9" s="122"/>
      <c r="C9" s="67" t="s">
        <v>34</v>
      </c>
      <c r="D9" s="77">
        <f>D16+D79</f>
        <v>2915.07</v>
      </c>
      <c r="E9" s="77">
        <f t="shared" ref="E9:H9" si="2">E16+E79</f>
        <v>2915.07</v>
      </c>
      <c r="F9" s="77">
        <f t="shared" si="2"/>
        <v>0</v>
      </c>
      <c r="G9" s="77">
        <f t="shared" si="2"/>
        <v>3579.61</v>
      </c>
      <c r="H9" s="77">
        <f t="shared" si="2"/>
        <v>3414.14</v>
      </c>
      <c r="I9" s="24"/>
    </row>
    <row r="10" spans="1:14" s="2" customFormat="1" ht="17.25" customHeight="1" x14ac:dyDescent="0.2">
      <c r="A10" s="143"/>
      <c r="B10" s="122"/>
      <c r="C10" s="67" t="s">
        <v>112</v>
      </c>
      <c r="D10" s="72">
        <f>D17+D87</f>
        <v>12339.85</v>
      </c>
      <c r="E10" s="72">
        <f>E17+E87</f>
        <v>12339.85</v>
      </c>
      <c r="F10" s="80">
        <f t="shared" si="1"/>
        <v>0</v>
      </c>
      <c r="G10" s="72">
        <f>G17+G87</f>
        <v>14353.060000000001</v>
      </c>
      <c r="H10" s="72">
        <f>H17+H87</f>
        <v>14372.7</v>
      </c>
      <c r="I10" s="23"/>
    </row>
    <row r="11" spans="1:14" ht="28.5" x14ac:dyDescent="0.25">
      <c r="A11" s="143"/>
      <c r="B11" s="122"/>
      <c r="C11" s="67" t="s">
        <v>113</v>
      </c>
      <c r="D11" s="78"/>
      <c r="E11" s="78"/>
      <c r="F11" s="80"/>
      <c r="G11" s="78"/>
      <c r="H11" s="78"/>
      <c r="I11" s="68"/>
    </row>
    <row r="12" spans="1:14" x14ac:dyDescent="0.25">
      <c r="A12" s="143"/>
      <c r="B12" s="122"/>
      <c r="C12" s="67" t="s">
        <v>36</v>
      </c>
      <c r="D12" s="78">
        <f>D19+D82</f>
        <v>19220.04</v>
      </c>
      <c r="E12" s="78">
        <f>E19+E82</f>
        <v>18894.990000000002</v>
      </c>
      <c r="F12" s="80">
        <f t="shared" si="1"/>
        <v>-325.04999999999927</v>
      </c>
      <c r="G12" s="78">
        <f>G19+G82</f>
        <v>20109.02</v>
      </c>
      <c r="H12" s="78">
        <f>H19+H82</f>
        <v>20109.02</v>
      </c>
      <c r="I12" s="68"/>
    </row>
    <row r="13" spans="1:14" s="28" customFormat="1" ht="18.75" x14ac:dyDescent="0.3">
      <c r="A13" s="143"/>
      <c r="B13" s="123"/>
      <c r="C13" s="67" t="s">
        <v>114</v>
      </c>
      <c r="D13" s="79"/>
      <c r="E13" s="79"/>
      <c r="F13" s="80"/>
      <c r="G13" s="79"/>
      <c r="H13" s="79"/>
      <c r="I13" s="69"/>
    </row>
    <row r="14" spans="1:14" x14ac:dyDescent="0.25">
      <c r="A14" s="121" t="s">
        <v>86</v>
      </c>
      <c r="B14" s="121" t="s">
        <v>87</v>
      </c>
      <c r="C14" s="67" t="s">
        <v>111</v>
      </c>
      <c r="D14" s="75">
        <f>SUM(D16:D20)</f>
        <v>14228.56</v>
      </c>
      <c r="E14" s="75">
        <f t="shared" ref="E14:H14" si="3">SUM(E16:E20)</f>
        <v>13903.51</v>
      </c>
      <c r="F14" s="75">
        <f t="shared" si="3"/>
        <v>-325.04999999999995</v>
      </c>
      <c r="G14" s="75">
        <f t="shared" si="3"/>
        <v>14654.720000000001</v>
      </c>
      <c r="H14" s="75">
        <f t="shared" si="3"/>
        <v>14654.720000000001</v>
      </c>
      <c r="I14" s="68"/>
    </row>
    <row r="15" spans="1:14" x14ac:dyDescent="0.25">
      <c r="A15" s="122"/>
      <c r="B15" s="122"/>
      <c r="C15" s="38" t="s">
        <v>33</v>
      </c>
      <c r="D15" s="75"/>
      <c r="E15" s="75"/>
      <c r="F15" s="80"/>
      <c r="G15" s="75"/>
      <c r="H15" s="75"/>
      <c r="I15" s="68"/>
    </row>
    <row r="16" spans="1:14" x14ac:dyDescent="0.25">
      <c r="A16" s="122"/>
      <c r="B16" s="122"/>
      <c r="C16" s="67" t="s">
        <v>34</v>
      </c>
      <c r="D16" s="75"/>
      <c r="E16" s="75"/>
      <c r="F16" s="80"/>
      <c r="G16" s="75"/>
      <c r="H16" s="75"/>
      <c r="I16" s="68"/>
    </row>
    <row r="17" spans="1:9" x14ac:dyDescent="0.25">
      <c r="A17" s="122"/>
      <c r="B17" s="122"/>
      <c r="C17" s="67" t="s">
        <v>112</v>
      </c>
      <c r="D17" s="75">
        <f>D38+D45+D66</f>
        <v>2637.3999999999996</v>
      </c>
      <c r="E17" s="75">
        <f t="shared" ref="E17:H17" si="4">E38+E45+E66</f>
        <v>2637.3999999999996</v>
      </c>
      <c r="F17" s="75">
        <f t="shared" si="4"/>
        <v>0</v>
      </c>
      <c r="G17" s="75">
        <f t="shared" si="4"/>
        <v>2126.6999999999998</v>
      </c>
      <c r="H17" s="75">
        <f t="shared" si="4"/>
        <v>2126.6999999999998</v>
      </c>
      <c r="I17" s="68"/>
    </row>
    <row r="18" spans="1:9" ht="28.5" x14ac:dyDescent="0.25">
      <c r="A18" s="122"/>
      <c r="B18" s="122"/>
      <c r="C18" s="67" t="s">
        <v>113</v>
      </c>
      <c r="D18" s="75"/>
      <c r="E18" s="75"/>
      <c r="F18" s="80"/>
      <c r="G18" s="75"/>
      <c r="H18" s="75"/>
      <c r="I18" s="68"/>
    </row>
    <row r="19" spans="1:9" x14ac:dyDescent="0.25">
      <c r="A19" s="122"/>
      <c r="B19" s="122"/>
      <c r="C19" s="67" t="s">
        <v>36</v>
      </c>
      <c r="D19" s="75">
        <f>D26+D33+D40+D47+D54+D61+D75</f>
        <v>11591.16</v>
      </c>
      <c r="E19" s="75">
        <f t="shared" ref="E19:H19" si="5">E26+E33+E40+E47+E54+E61+E75</f>
        <v>11266.11</v>
      </c>
      <c r="F19" s="75">
        <f t="shared" si="5"/>
        <v>-325.04999999999995</v>
      </c>
      <c r="G19" s="75">
        <f t="shared" si="5"/>
        <v>12528.02</v>
      </c>
      <c r="H19" s="75">
        <f t="shared" si="5"/>
        <v>12528.02</v>
      </c>
      <c r="I19" s="68"/>
    </row>
    <row r="20" spans="1:9" x14ac:dyDescent="0.25">
      <c r="A20" s="123"/>
      <c r="B20" s="123"/>
      <c r="C20" s="67" t="s">
        <v>114</v>
      </c>
      <c r="D20" s="75"/>
      <c r="E20" s="75"/>
      <c r="F20" s="80"/>
      <c r="G20" s="75"/>
      <c r="H20" s="75"/>
      <c r="I20" s="68"/>
    </row>
    <row r="21" spans="1:9" x14ac:dyDescent="0.25">
      <c r="A21" s="146" t="s">
        <v>88</v>
      </c>
      <c r="B21" s="103" t="s">
        <v>89</v>
      </c>
      <c r="C21" s="66" t="s">
        <v>111</v>
      </c>
      <c r="D21" s="75">
        <f>SUM(D22:D27)</f>
        <v>1689.17</v>
      </c>
      <c r="E21" s="75">
        <f>SUM(E22:E27)</f>
        <v>1374.17</v>
      </c>
      <c r="F21" s="75">
        <f t="shared" ref="F21:H21" si="6">SUM(F22:F27)</f>
        <v>-315</v>
      </c>
      <c r="G21" s="75">
        <f t="shared" si="6"/>
        <v>1651.6</v>
      </c>
      <c r="H21" s="75">
        <f t="shared" si="6"/>
        <v>1651.6</v>
      </c>
      <c r="I21" s="147" t="s">
        <v>133</v>
      </c>
    </row>
    <row r="22" spans="1:9" x14ac:dyDescent="0.25">
      <c r="A22" s="146"/>
      <c r="B22" s="103"/>
      <c r="C22" s="65" t="s">
        <v>33</v>
      </c>
      <c r="D22" s="75"/>
      <c r="E22" s="75"/>
      <c r="F22" s="80"/>
      <c r="G22" s="75"/>
      <c r="H22" s="75"/>
      <c r="I22" s="148"/>
    </row>
    <row r="23" spans="1:9" x14ac:dyDescent="0.25">
      <c r="A23" s="146"/>
      <c r="B23" s="103"/>
      <c r="C23" s="66" t="s">
        <v>34</v>
      </c>
      <c r="D23" s="75"/>
      <c r="E23" s="75"/>
      <c r="F23" s="80"/>
      <c r="G23" s="75"/>
      <c r="H23" s="75"/>
      <c r="I23" s="148"/>
    </row>
    <row r="24" spans="1:9" x14ac:dyDescent="0.25">
      <c r="A24" s="146"/>
      <c r="B24" s="103"/>
      <c r="C24" s="66" t="s">
        <v>112</v>
      </c>
      <c r="D24" s="75"/>
      <c r="E24" s="75"/>
      <c r="F24" s="80"/>
      <c r="G24" s="75"/>
      <c r="H24" s="75"/>
      <c r="I24" s="148"/>
    </row>
    <row r="25" spans="1:9" x14ac:dyDescent="0.25">
      <c r="A25" s="146"/>
      <c r="B25" s="103"/>
      <c r="C25" s="66" t="s">
        <v>113</v>
      </c>
      <c r="D25" s="75"/>
      <c r="E25" s="75"/>
      <c r="F25" s="80"/>
      <c r="G25" s="75"/>
      <c r="H25" s="75"/>
      <c r="I25" s="148"/>
    </row>
    <row r="26" spans="1:9" x14ac:dyDescent="0.25">
      <c r="A26" s="146"/>
      <c r="B26" s="103"/>
      <c r="C26" s="66" t="s">
        <v>36</v>
      </c>
      <c r="D26" s="75">
        <f>'приложение 9 '!H17</f>
        <v>1689.17</v>
      </c>
      <c r="E26" s="75">
        <f>'приложение 9 '!I17</f>
        <v>1374.17</v>
      </c>
      <c r="F26" s="75">
        <f>'приложение 9 '!J17</f>
        <v>-315</v>
      </c>
      <c r="G26" s="75">
        <f>'приложение 9 '!K17</f>
        <v>1651.6</v>
      </c>
      <c r="H26" s="75">
        <f>'приложение 9 '!L17</f>
        <v>1651.6</v>
      </c>
      <c r="I26" s="148"/>
    </row>
    <row r="27" spans="1:9" x14ac:dyDescent="0.25">
      <c r="A27" s="146"/>
      <c r="B27" s="103"/>
      <c r="C27" s="66" t="s">
        <v>114</v>
      </c>
      <c r="D27" s="75"/>
      <c r="E27" s="75"/>
      <c r="F27" s="80"/>
      <c r="G27" s="75"/>
      <c r="H27" s="75"/>
      <c r="I27" s="149"/>
    </row>
    <row r="28" spans="1:9" x14ac:dyDescent="0.25">
      <c r="A28" s="146" t="s">
        <v>115</v>
      </c>
      <c r="B28" s="103" t="s">
        <v>91</v>
      </c>
      <c r="C28" s="66" t="s">
        <v>111</v>
      </c>
      <c r="D28" s="75">
        <f>SUM(D30:D34)</f>
        <v>984.64</v>
      </c>
      <c r="E28" s="75">
        <f>SUM(E30:E34)</f>
        <v>984.59</v>
      </c>
      <c r="F28" s="75">
        <f t="shared" ref="F28:H28" si="7">SUM(F30:F34)</f>
        <v>-4.9999999999954525E-2</v>
      </c>
      <c r="G28" s="75">
        <f t="shared" si="7"/>
        <v>1463.52</v>
      </c>
      <c r="H28" s="75">
        <f t="shared" si="7"/>
        <v>1463.52</v>
      </c>
      <c r="I28" s="68"/>
    </row>
    <row r="29" spans="1:9" x14ac:dyDescent="0.25">
      <c r="A29" s="146"/>
      <c r="B29" s="103"/>
      <c r="C29" s="65" t="s">
        <v>33</v>
      </c>
      <c r="D29" s="75"/>
      <c r="E29" s="75"/>
      <c r="F29" s="80"/>
      <c r="G29" s="75"/>
      <c r="H29" s="75"/>
      <c r="I29" s="68"/>
    </row>
    <row r="30" spans="1:9" x14ac:dyDescent="0.25">
      <c r="A30" s="146"/>
      <c r="B30" s="103"/>
      <c r="C30" s="66" t="s">
        <v>34</v>
      </c>
      <c r="D30" s="75"/>
      <c r="E30" s="75"/>
      <c r="F30" s="80"/>
      <c r="G30" s="75"/>
      <c r="H30" s="75"/>
      <c r="I30" s="68"/>
    </row>
    <row r="31" spans="1:9" x14ac:dyDescent="0.25">
      <c r="A31" s="146"/>
      <c r="B31" s="103"/>
      <c r="C31" s="66" t="s">
        <v>112</v>
      </c>
      <c r="D31" s="75"/>
      <c r="E31" s="75"/>
      <c r="F31" s="80"/>
      <c r="G31" s="75"/>
      <c r="H31" s="75"/>
      <c r="I31" s="68"/>
    </row>
    <row r="32" spans="1:9" x14ac:dyDescent="0.25">
      <c r="A32" s="146"/>
      <c r="B32" s="103"/>
      <c r="C32" s="66" t="s">
        <v>113</v>
      </c>
      <c r="D32" s="75"/>
      <c r="E32" s="75"/>
      <c r="F32" s="80"/>
      <c r="G32" s="75"/>
      <c r="H32" s="75"/>
      <c r="I32" s="68"/>
    </row>
    <row r="33" spans="1:9" x14ac:dyDescent="0.25">
      <c r="A33" s="146"/>
      <c r="B33" s="103"/>
      <c r="C33" s="66" t="s">
        <v>36</v>
      </c>
      <c r="D33" s="75">
        <f>'приложение 9 '!H26</f>
        <v>984.64</v>
      </c>
      <c r="E33" s="75">
        <f>'приложение 9 '!I26</f>
        <v>984.59</v>
      </c>
      <c r="F33" s="75">
        <f>'приложение 9 '!J26</f>
        <v>-4.9999999999954525E-2</v>
      </c>
      <c r="G33" s="75">
        <f>'приложение 9 '!K26</f>
        <v>1463.52</v>
      </c>
      <c r="H33" s="75">
        <f>'приложение 9 '!L26</f>
        <v>1463.52</v>
      </c>
      <c r="I33" s="68"/>
    </row>
    <row r="34" spans="1:9" x14ac:dyDescent="0.25">
      <c r="A34" s="146"/>
      <c r="B34" s="103"/>
      <c r="C34" s="66" t="s">
        <v>114</v>
      </c>
      <c r="D34" s="75"/>
      <c r="E34" s="75"/>
      <c r="F34" s="80"/>
      <c r="G34" s="75"/>
      <c r="H34" s="75"/>
      <c r="I34" s="68"/>
    </row>
    <row r="35" spans="1:9" x14ac:dyDescent="0.25">
      <c r="A35" s="144" t="s">
        <v>116</v>
      </c>
      <c r="B35" s="103" t="s">
        <v>93</v>
      </c>
      <c r="C35" s="66" t="s">
        <v>111</v>
      </c>
      <c r="D35" s="75">
        <f>SUM(D37:D41)</f>
        <v>6190.4000000000005</v>
      </c>
      <c r="E35" s="75">
        <f>SUM(E37:E41)</f>
        <v>6190.4000000000005</v>
      </c>
      <c r="F35" s="75">
        <f t="shared" ref="F35:H35" si="8">SUM(F37:F41)</f>
        <v>0</v>
      </c>
      <c r="G35" s="75">
        <f t="shared" si="8"/>
        <v>5834.19</v>
      </c>
      <c r="H35" s="75">
        <f t="shared" si="8"/>
        <v>5834.19</v>
      </c>
      <c r="I35" s="68"/>
    </row>
    <row r="36" spans="1:9" x14ac:dyDescent="0.25">
      <c r="A36" s="144"/>
      <c r="B36" s="103"/>
      <c r="C36" s="65" t="s">
        <v>33</v>
      </c>
      <c r="D36" s="75"/>
      <c r="E36" s="75"/>
      <c r="F36" s="75"/>
      <c r="G36" s="75"/>
      <c r="H36" s="75"/>
      <c r="I36" s="68"/>
    </row>
    <row r="37" spans="1:9" x14ac:dyDescent="0.25">
      <c r="A37" s="144"/>
      <c r="B37" s="103"/>
      <c r="C37" s="66" t="s">
        <v>34</v>
      </c>
      <c r="D37" s="75"/>
      <c r="E37" s="75"/>
      <c r="F37" s="75"/>
      <c r="G37" s="75"/>
      <c r="H37" s="75"/>
      <c r="I37" s="68"/>
    </row>
    <row r="38" spans="1:9" x14ac:dyDescent="0.25">
      <c r="A38" s="144"/>
      <c r="B38" s="103"/>
      <c r="C38" s="66" t="s">
        <v>112</v>
      </c>
      <c r="D38" s="75">
        <v>282.8</v>
      </c>
      <c r="E38" s="75">
        <v>282.8</v>
      </c>
      <c r="F38" s="75">
        <f t="shared" ref="F38" si="9">SUM(F40:F44)</f>
        <v>0</v>
      </c>
      <c r="G38" s="75"/>
      <c r="H38" s="75"/>
      <c r="I38" s="68"/>
    </row>
    <row r="39" spans="1:9" x14ac:dyDescent="0.25">
      <c r="A39" s="144"/>
      <c r="B39" s="103"/>
      <c r="C39" s="66" t="s">
        <v>113</v>
      </c>
      <c r="D39" s="75"/>
      <c r="E39" s="75"/>
      <c r="F39" s="80"/>
      <c r="G39" s="75"/>
      <c r="H39" s="75"/>
      <c r="I39" s="68"/>
    </row>
    <row r="40" spans="1:9" x14ac:dyDescent="0.25">
      <c r="A40" s="144"/>
      <c r="B40" s="103"/>
      <c r="C40" s="66" t="s">
        <v>36</v>
      </c>
      <c r="D40" s="75">
        <v>5907.6</v>
      </c>
      <c r="E40" s="75">
        <v>5907.6</v>
      </c>
      <c r="F40" s="80">
        <f t="shared" ref="F40:F56" si="10">E40-D40</f>
        <v>0</v>
      </c>
      <c r="G40" s="75">
        <f>'приложение 9 '!K29</f>
        <v>5834.19</v>
      </c>
      <c r="H40" s="75">
        <f>'приложение 9 '!L29</f>
        <v>5834.19</v>
      </c>
      <c r="I40" s="68"/>
    </row>
    <row r="41" spans="1:9" x14ac:dyDescent="0.25">
      <c r="A41" s="144"/>
      <c r="B41" s="104"/>
      <c r="C41" s="66" t="s">
        <v>114</v>
      </c>
      <c r="D41" s="75"/>
      <c r="E41" s="75"/>
      <c r="F41" s="80"/>
      <c r="G41" s="75"/>
      <c r="H41" s="75"/>
      <c r="I41" s="68"/>
    </row>
    <row r="42" spans="1:9" x14ac:dyDescent="0.25">
      <c r="A42" s="103" t="s">
        <v>94</v>
      </c>
      <c r="B42" s="103" t="s">
        <v>95</v>
      </c>
      <c r="C42" s="66" t="s">
        <v>111</v>
      </c>
      <c r="D42" s="75">
        <f>SUM(D44:D48)</f>
        <v>2270.4</v>
      </c>
      <c r="E42" s="75">
        <f>SUM(E44:E48)</f>
        <v>2270.4</v>
      </c>
      <c r="F42" s="75">
        <f t="shared" ref="F42:H42" si="11">SUM(F44:F48)</f>
        <v>0</v>
      </c>
      <c r="G42" s="75">
        <f t="shared" si="11"/>
        <v>2042.51</v>
      </c>
      <c r="H42" s="75">
        <f t="shared" si="11"/>
        <v>2042.51</v>
      </c>
      <c r="I42" s="68"/>
    </row>
    <row r="43" spans="1:9" x14ac:dyDescent="0.25">
      <c r="A43" s="103"/>
      <c r="B43" s="103"/>
      <c r="C43" s="65" t="s">
        <v>33</v>
      </c>
      <c r="D43" s="75"/>
      <c r="E43" s="75"/>
      <c r="F43" s="80"/>
      <c r="G43" s="75"/>
      <c r="H43" s="75"/>
      <c r="I43" s="68"/>
    </row>
    <row r="44" spans="1:9" x14ac:dyDescent="0.25">
      <c r="A44" s="103"/>
      <c r="B44" s="103"/>
      <c r="C44" s="66" t="s">
        <v>34</v>
      </c>
      <c r="D44" s="75"/>
      <c r="E44" s="75"/>
      <c r="F44" s="80"/>
      <c r="G44" s="75"/>
      <c r="H44" s="75"/>
      <c r="I44" s="68"/>
    </row>
    <row r="45" spans="1:9" x14ac:dyDescent="0.25">
      <c r="A45" s="103"/>
      <c r="B45" s="103"/>
      <c r="C45" s="66" t="s">
        <v>112</v>
      </c>
      <c r="D45" s="75">
        <v>227.9</v>
      </c>
      <c r="E45" s="75">
        <v>227.9</v>
      </c>
      <c r="F45" s="80">
        <f t="shared" si="10"/>
        <v>0</v>
      </c>
      <c r="G45" s="75"/>
      <c r="H45" s="75"/>
      <c r="I45" s="68"/>
    </row>
    <row r="46" spans="1:9" x14ac:dyDescent="0.25">
      <c r="A46" s="103"/>
      <c r="B46" s="103"/>
      <c r="C46" s="66" t="s">
        <v>113</v>
      </c>
      <c r="D46" s="75"/>
      <c r="E46" s="75"/>
      <c r="F46" s="80"/>
      <c r="G46" s="75"/>
      <c r="H46" s="75"/>
      <c r="I46" s="68"/>
    </row>
    <row r="47" spans="1:9" x14ac:dyDescent="0.25">
      <c r="A47" s="103"/>
      <c r="B47" s="103"/>
      <c r="C47" s="66" t="s">
        <v>36</v>
      </c>
      <c r="D47" s="75">
        <v>2042.5</v>
      </c>
      <c r="E47" s="75">
        <v>2042.5</v>
      </c>
      <c r="F47" s="80">
        <f t="shared" si="10"/>
        <v>0</v>
      </c>
      <c r="G47" s="75">
        <f>'приложение 9 '!K32</f>
        <v>2042.51</v>
      </c>
      <c r="H47" s="75">
        <f>'приложение 9 '!L32</f>
        <v>2042.51</v>
      </c>
      <c r="I47" s="68"/>
    </row>
    <row r="48" spans="1:9" x14ac:dyDescent="0.25">
      <c r="A48" s="103"/>
      <c r="B48" s="103"/>
      <c r="C48" s="66" t="s">
        <v>114</v>
      </c>
      <c r="D48" s="75"/>
      <c r="E48" s="75"/>
      <c r="F48" s="80"/>
      <c r="G48" s="75"/>
      <c r="H48" s="75"/>
      <c r="I48" s="68"/>
    </row>
    <row r="49" spans="1:9" x14ac:dyDescent="0.25">
      <c r="A49" s="103" t="s">
        <v>117</v>
      </c>
      <c r="B49" s="145" t="s">
        <v>97</v>
      </c>
      <c r="C49" s="66" t="s">
        <v>111</v>
      </c>
      <c r="D49" s="75">
        <f>SUM(D51:D55)</f>
        <v>446.2</v>
      </c>
      <c r="E49" s="75">
        <f>SUM(E51:E55)</f>
        <v>446.2</v>
      </c>
      <c r="F49" s="75">
        <f t="shared" ref="F49:H49" si="12">SUM(F51:F55)</f>
        <v>0</v>
      </c>
      <c r="G49" s="75">
        <f t="shared" si="12"/>
        <v>446.2</v>
      </c>
      <c r="H49" s="75">
        <f t="shared" si="12"/>
        <v>446.2</v>
      </c>
      <c r="I49" s="68"/>
    </row>
    <row r="50" spans="1:9" x14ac:dyDescent="0.25">
      <c r="A50" s="103"/>
      <c r="B50" s="145"/>
      <c r="C50" s="65" t="s">
        <v>33</v>
      </c>
      <c r="D50" s="75"/>
      <c r="E50" s="75"/>
      <c r="F50" s="80"/>
      <c r="G50" s="75"/>
      <c r="H50" s="75"/>
      <c r="I50" s="68"/>
    </row>
    <row r="51" spans="1:9" x14ac:dyDescent="0.25">
      <c r="A51" s="103"/>
      <c r="B51" s="103"/>
      <c r="C51" s="66" t="s">
        <v>34</v>
      </c>
      <c r="D51" s="75"/>
      <c r="E51" s="75"/>
      <c r="F51" s="80"/>
      <c r="G51" s="75"/>
      <c r="H51" s="75"/>
      <c r="I51" s="68"/>
    </row>
    <row r="52" spans="1:9" x14ac:dyDescent="0.25">
      <c r="A52" s="103"/>
      <c r="B52" s="103"/>
      <c r="C52" s="66" t="s">
        <v>112</v>
      </c>
      <c r="D52" s="75"/>
      <c r="E52" s="75"/>
      <c r="F52" s="80"/>
      <c r="G52" s="75"/>
      <c r="H52" s="75"/>
      <c r="I52" s="68"/>
    </row>
    <row r="53" spans="1:9" x14ac:dyDescent="0.25">
      <c r="A53" s="103"/>
      <c r="B53" s="103"/>
      <c r="C53" s="66" t="s">
        <v>113</v>
      </c>
      <c r="D53" s="75"/>
      <c r="E53" s="75"/>
      <c r="F53" s="80"/>
      <c r="G53" s="75"/>
      <c r="H53" s="75"/>
      <c r="I53" s="68"/>
    </row>
    <row r="54" spans="1:9" x14ac:dyDescent="0.25">
      <c r="A54" s="103"/>
      <c r="B54" s="103"/>
      <c r="C54" s="66" t="s">
        <v>36</v>
      </c>
      <c r="D54" s="75">
        <f>'приложение 9 '!H35</f>
        <v>446.2</v>
      </c>
      <c r="E54" s="75">
        <f>'приложение 9 '!I35</f>
        <v>446.2</v>
      </c>
      <c r="F54" s="75">
        <f>'приложение 9 '!J35</f>
        <v>0</v>
      </c>
      <c r="G54" s="75">
        <f>'приложение 9 '!K35</f>
        <v>446.2</v>
      </c>
      <c r="H54" s="75">
        <f>'приложение 9 '!L35</f>
        <v>446.2</v>
      </c>
      <c r="I54" s="68"/>
    </row>
    <row r="55" spans="1:9" x14ac:dyDescent="0.25">
      <c r="A55" s="103"/>
      <c r="B55" s="103"/>
      <c r="C55" s="66" t="s">
        <v>114</v>
      </c>
      <c r="D55" s="75"/>
      <c r="E55" s="75"/>
      <c r="F55" s="80"/>
      <c r="G55" s="75"/>
      <c r="H55" s="75"/>
      <c r="I55" s="68"/>
    </row>
    <row r="56" spans="1:9" x14ac:dyDescent="0.25">
      <c r="A56" s="103" t="s">
        <v>107</v>
      </c>
      <c r="B56" s="103" t="s">
        <v>101</v>
      </c>
      <c r="C56" s="66" t="s">
        <v>111</v>
      </c>
      <c r="D56" s="75">
        <f>SUM(D58:D62)</f>
        <v>511.05</v>
      </c>
      <c r="E56" s="75">
        <f>SUM(E58:E62)</f>
        <v>511.05</v>
      </c>
      <c r="F56" s="80">
        <f t="shared" si="10"/>
        <v>0</v>
      </c>
      <c r="G56" s="75">
        <v>1080</v>
      </c>
      <c r="H56" s="75">
        <v>1080</v>
      </c>
      <c r="I56" s="68"/>
    </row>
    <row r="57" spans="1:9" x14ac:dyDescent="0.25">
      <c r="A57" s="103"/>
      <c r="B57" s="103"/>
      <c r="C57" s="65" t="s">
        <v>33</v>
      </c>
      <c r="D57" s="75"/>
      <c r="E57" s="75"/>
      <c r="F57" s="80"/>
      <c r="G57" s="75"/>
      <c r="H57" s="75"/>
      <c r="I57" s="68"/>
    </row>
    <row r="58" spans="1:9" x14ac:dyDescent="0.25">
      <c r="A58" s="103"/>
      <c r="B58" s="103"/>
      <c r="C58" s="66" t="s">
        <v>34</v>
      </c>
      <c r="D58" s="75"/>
      <c r="E58" s="75"/>
      <c r="F58" s="80"/>
      <c r="G58" s="75"/>
      <c r="H58" s="75"/>
      <c r="I58" s="68"/>
    </row>
    <row r="59" spans="1:9" x14ac:dyDescent="0.25">
      <c r="A59" s="103"/>
      <c r="B59" s="103"/>
      <c r="C59" s="66" t="s">
        <v>112</v>
      </c>
      <c r="D59" s="75"/>
      <c r="E59" s="75"/>
      <c r="F59" s="80"/>
      <c r="G59" s="75"/>
      <c r="H59" s="75"/>
      <c r="I59" s="68"/>
    </row>
    <row r="60" spans="1:9" x14ac:dyDescent="0.25">
      <c r="A60" s="103"/>
      <c r="B60" s="103"/>
      <c r="C60" s="66" t="s">
        <v>113</v>
      </c>
      <c r="D60" s="75"/>
      <c r="E60" s="75"/>
      <c r="F60" s="80"/>
      <c r="G60" s="75"/>
      <c r="H60" s="75"/>
      <c r="I60" s="68"/>
    </row>
    <row r="61" spans="1:9" x14ac:dyDescent="0.25">
      <c r="A61" s="103"/>
      <c r="B61" s="103"/>
      <c r="C61" s="66" t="s">
        <v>36</v>
      </c>
      <c r="D61" s="75">
        <f>'приложение 9 '!H38</f>
        <v>511.05</v>
      </c>
      <c r="E61" s="75">
        <f>'приложение 9 '!I38</f>
        <v>511.05</v>
      </c>
      <c r="F61" s="75">
        <f>'приложение 9 '!J38</f>
        <v>0</v>
      </c>
      <c r="G61" s="75">
        <f>'приложение 9 '!K38</f>
        <v>1080</v>
      </c>
      <c r="H61" s="75">
        <f>'приложение 9 '!L38</f>
        <v>1080</v>
      </c>
      <c r="I61" s="68"/>
    </row>
    <row r="62" spans="1:9" x14ac:dyDescent="0.25">
      <c r="A62" s="103"/>
      <c r="B62" s="103"/>
      <c r="C62" s="66" t="s">
        <v>114</v>
      </c>
      <c r="D62" s="75"/>
      <c r="E62" s="75"/>
      <c r="F62" s="80"/>
      <c r="G62" s="75"/>
      <c r="H62" s="75"/>
      <c r="I62" s="68"/>
    </row>
    <row r="63" spans="1:9" x14ac:dyDescent="0.25">
      <c r="A63" s="103" t="s">
        <v>100</v>
      </c>
      <c r="B63" s="103" t="s">
        <v>99</v>
      </c>
      <c r="C63" s="66" t="s">
        <v>111</v>
      </c>
      <c r="D63" s="75">
        <f>SUM(D65:D69)</f>
        <v>2126.6999999999998</v>
      </c>
      <c r="E63" s="75">
        <f>SUM(E65:E69)</f>
        <v>2126.6999999999998</v>
      </c>
      <c r="F63" s="75">
        <f t="shared" ref="F63:H63" si="13">SUM(F65:F69)</f>
        <v>0</v>
      </c>
      <c r="G63" s="75">
        <f t="shared" si="13"/>
        <v>2126.6999999999998</v>
      </c>
      <c r="H63" s="75">
        <f t="shared" si="13"/>
        <v>2126.6999999999998</v>
      </c>
      <c r="I63" s="68"/>
    </row>
    <row r="64" spans="1:9" x14ac:dyDescent="0.25">
      <c r="A64" s="103"/>
      <c r="B64" s="103"/>
      <c r="C64" s="65" t="s">
        <v>33</v>
      </c>
      <c r="D64" s="75"/>
      <c r="E64" s="75"/>
      <c r="F64" s="80"/>
      <c r="G64" s="75"/>
      <c r="H64" s="75"/>
      <c r="I64" s="68"/>
    </row>
    <row r="65" spans="1:9" x14ac:dyDescent="0.25">
      <c r="A65" s="103"/>
      <c r="B65" s="103"/>
      <c r="C65" s="66" t="s">
        <v>34</v>
      </c>
      <c r="D65" s="75"/>
      <c r="E65" s="75"/>
      <c r="F65" s="80"/>
      <c r="G65" s="75"/>
      <c r="H65" s="75"/>
      <c r="I65" s="68"/>
    </row>
    <row r="66" spans="1:9" x14ac:dyDescent="0.25">
      <c r="A66" s="103"/>
      <c r="B66" s="103"/>
      <c r="C66" s="66" t="s">
        <v>112</v>
      </c>
      <c r="D66" s="75">
        <f>'приложение 9 '!H41</f>
        <v>2126.6999999999998</v>
      </c>
      <c r="E66" s="75">
        <f>'приложение 9 '!I41</f>
        <v>2126.6999999999998</v>
      </c>
      <c r="F66" s="75">
        <f>'приложение 9 '!J41</f>
        <v>0</v>
      </c>
      <c r="G66" s="75">
        <f>'приложение 9 '!K41</f>
        <v>2126.6999999999998</v>
      </c>
      <c r="H66" s="75">
        <f>'приложение 9 '!L41</f>
        <v>2126.6999999999998</v>
      </c>
      <c r="I66" s="68"/>
    </row>
    <row r="67" spans="1:9" x14ac:dyDescent="0.25">
      <c r="A67" s="103"/>
      <c r="B67" s="103"/>
      <c r="C67" s="66" t="s">
        <v>113</v>
      </c>
      <c r="D67" s="75"/>
      <c r="E67" s="75"/>
      <c r="F67" s="80"/>
      <c r="G67" s="75"/>
      <c r="H67" s="75"/>
      <c r="I67" s="68"/>
    </row>
    <row r="68" spans="1:9" x14ac:dyDescent="0.25">
      <c r="A68" s="103"/>
      <c r="B68" s="103"/>
      <c r="C68" s="66" t="s">
        <v>36</v>
      </c>
      <c r="D68" s="75"/>
      <c r="E68" s="75"/>
      <c r="F68" s="80"/>
      <c r="G68" s="75"/>
      <c r="H68" s="75"/>
      <c r="I68" s="68"/>
    </row>
    <row r="69" spans="1:9" x14ac:dyDescent="0.25">
      <c r="A69" s="103"/>
      <c r="B69" s="103"/>
      <c r="C69" s="66" t="s">
        <v>114</v>
      </c>
      <c r="D69" s="75"/>
      <c r="E69" s="75"/>
      <c r="F69" s="80"/>
      <c r="G69" s="75"/>
      <c r="H69" s="75"/>
      <c r="I69" s="68"/>
    </row>
    <row r="70" spans="1:9" x14ac:dyDescent="0.25">
      <c r="A70" s="103" t="s">
        <v>118</v>
      </c>
      <c r="B70" s="104" t="s">
        <v>119</v>
      </c>
      <c r="C70" s="66" t="s">
        <v>111</v>
      </c>
      <c r="D70" s="75">
        <f>SUM(D71:D76)</f>
        <v>10</v>
      </c>
      <c r="E70" s="75">
        <f t="shared" ref="E70:H70" si="14">SUM(E71:E76)</f>
        <v>0</v>
      </c>
      <c r="F70" s="75">
        <f t="shared" si="14"/>
        <v>-10</v>
      </c>
      <c r="G70" s="75">
        <f t="shared" si="14"/>
        <v>10</v>
      </c>
      <c r="H70" s="75">
        <f t="shared" si="14"/>
        <v>10</v>
      </c>
      <c r="I70" s="147" t="s">
        <v>134</v>
      </c>
    </row>
    <row r="71" spans="1:9" x14ac:dyDescent="0.25">
      <c r="A71" s="103"/>
      <c r="B71" s="105"/>
      <c r="C71" s="65" t="s">
        <v>33</v>
      </c>
      <c r="D71" s="75"/>
      <c r="E71" s="75"/>
      <c r="F71" s="80"/>
      <c r="G71" s="75"/>
      <c r="H71" s="75"/>
      <c r="I71" s="148"/>
    </row>
    <row r="72" spans="1:9" x14ac:dyDescent="0.25">
      <c r="A72" s="103"/>
      <c r="B72" s="105"/>
      <c r="C72" s="66" t="s">
        <v>34</v>
      </c>
      <c r="D72" s="75"/>
      <c r="E72" s="75"/>
      <c r="F72" s="80"/>
      <c r="G72" s="75"/>
      <c r="H72" s="75"/>
      <c r="I72" s="148"/>
    </row>
    <row r="73" spans="1:9" x14ac:dyDescent="0.25">
      <c r="A73" s="103"/>
      <c r="B73" s="105"/>
      <c r="C73" s="66" t="s">
        <v>112</v>
      </c>
      <c r="D73" s="75"/>
      <c r="E73" s="75"/>
      <c r="F73" s="80"/>
      <c r="G73" s="75"/>
      <c r="H73" s="75"/>
      <c r="I73" s="148"/>
    </row>
    <row r="74" spans="1:9" x14ac:dyDescent="0.25">
      <c r="A74" s="103"/>
      <c r="B74" s="105"/>
      <c r="C74" s="66" t="s">
        <v>113</v>
      </c>
      <c r="D74" s="75"/>
      <c r="E74" s="75"/>
      <c r="F74" s="80"/>
      <c r="G74" s="75"/>
      <c r="H74" s="75"/>
      <c r="I74" s="148"/>
    </row>
    <row r="75" spans="1:9" x14ac:dyDescent="0.25">
      <c r="A75" s="103"/>
      <c r="B75" s="105"/>
      <c r="C75" s="66" t="s">
        <v>36</v>
      </c>
      <c r="D75" s="75">
        <f>'приложение 9 '!H44</f>
        <v>10</v>
      </c>
      <c r="E75" s="75">
        <f>'приложение 9 '!I44</f>
        <v>0</v>
      </c>
      <c r="F75" s="75">
        <f>'приложение 9 '!J44</f>
        <v>-10</v>
      </c>
      <c r="G75" s="75">
        <f>'приложение 9 '!K44</f>
        <v>10</v>
      </c>
      <c r="H75" s="75">
        <f>'приложение 9 '!L44</f>
        <v>10</v>
      </c>
      <c r="I75" s="148"/>
    </row>
    <row r="76" spans="1:9" x14ac:dyDescent="0.25">
      <c r="A76" s="103"/>
      <c r="B76" s="106"/>
      <c r="C76" s="66" t="s">
        <v>114</v>
      </c>
      <c r="D76" s="75"/>
      <c r="E76" s="75"/>
      <c r="F76" s="80"/>
      <c r="G76" s="75"/>
      <c r="H76" s="75"/>
      <c r="I76" s="149"/>
    </row>
    <row r="77" spans="1:9" x14ac:dyDescent="0.25">
      <c r="A77" s="143" t="s">
        <v>104</v>
      </c>
      <c r="B77" s="143" t="s">
        <v>109</v>
      </c>
      <c r="C77" s="67" t="s">
        <v>111</v>
      </c>
      <c r="D77" s="75">
        <f>SUM(D79:D83)</f>
        <v>20246.400000000001</v>
      </c>
      <c r="E77" s="75">
        <f t="shared" ref="E77:H77" si="15">SUM(E79:E83)</f>
        <v>20246.400000000001</v>
      </c>
      <c r="F77" s="75">
        <f t="shared" si="15"/>
        <v>0</v>
      </c>
      <c r="G77" s="75">
        <f t="shared" si="15"/>
        <v>23386.97</v>
      </c>
      <c r="H77" s="75">
        <f t="shared" si="15"/>
        <v>23241.14</v>
      </c>
      <c r="I77" s="68"/>
    </row>
    <row r="78" spans="1:9" x14ac:dyDescent="0.25">
      <c r="A78" s="143"/>
      <c r="B78" s="143"/>
      <c r="C78" s="38" t="s">
        <v>33</v>
      </c>
      <c r="D78" s="75"/>
      <c r="E78" s="75"/>
      <c r="F78" s="80"/>
      <c r="G78" s="75"/>
      <c r="H78" s="75"/>
      <c r="I78" s="68"/>
    </row>
    <row r="79" spans="1:9" x14ac:dyDescent="0.25">
      <c r="A79" s="143"/>
      <c r="B79" s="143"/>
      <c r="C79" s="67" t="s">
        <v>34</v>
      </c>
      <c r="D79" s="75">
        <f>D86</f>
        <v>2915.07</v>
      </c>
      <c r="E79" s="75">
        <f>E86</f>
        <v>2915.07</v>
      </c>
      <c r="F79" s="75">
        <f t="shared" ref="F79:H79" si="16">F86</f>
        <v>0</v>
      </c>
      <c r="G79" s="75">
        <f t="shared" si="16"/>
        <v>3579.61</v>
      </c>
      <c r="H79" s="75">
        <f t="shared" si="16"/>
        <v>3414.14</v>
      </c>
      <c r="I79" s="68"/>
    </row>
    <row r="80" spans="1:9" x14ac:dyDescent="0.25">
      <c r="A80" s="143"/>
      <c r="B80" s="143"/>
      <c r="C80" s="67" t="s">
        <v>112</v>
      </c>
      <c r="D80" s="75">
        <f>D87</f>
        <v>9702.4500000000007</v>
      </c>
      <c r="E80" s="75">
        <f>E87</f>
        <v>9702.4500000000007</v>
      </c>
      <c r="F80" s="75">
        <f t="shared" ref="F80:H80" si="17">F87</f>
        <v>0</v>
      </c>
      <c r="G80" s="75">
        <f t="shared" si="17"/>
        <v>12226.36</v>
      </c>
      <c r="H80" s="75">
        <f t="shared" si="17"/>
        <v>12246</v>
      </c>
      <c r="I80" s="68"/>
    </row>
    <row r="81" spans="1:9" ht="28.5" x14ac:dyDescent="0.25">
      <c r="A81" s="143"/>
      <c r="B81" s="143"/>
      <c r="C81" s="67" t="s">
        <v>113</v>
      </c>
      <c r="D81" s="75"/>
      <c r="E81" s="75"/>
      <c r="F81" s="80"/>
      <c r="G81" s="75"/>
      <c r="H81" s="75"/>
      <c r="I81" s="68"/>
    </row>
    <row r="82" spans="1:9" x14ac:dyDescent="0.25">
      <c r="A82" s="143"/>
      <c r="B82" s="143"/>
      <c r="C82" s="67" t="s">
        <v>36</v>
      </c>
      <c r="D82" s="75">
        <f>D89</f>
        <v>7628.88</v>
      </c>
      <c r="E82" s="75">
        <f>E89</f>
        <v>7628.88</v>
      </c>
      <c r="F82" s="75">
        <f t="shared" ref="F82:H82" si="18">F89</f>
        <v>0</v>
      </c>
      <c r="G82" s="75">
        <f t="shared" si="18"/>
        <v>7581</v>
      </c>
      <c r="H82" s="75">
        <f t="shared" si="18"/>
        <v>7581</v>
      </c>
      <c r="I82" s="68"/>
    </row>
    <row r="83" spans="1:9" x14ac:dyDescent="0.25">
      <c r="A83" s="143"/>
      <c r="B83" s="143"/>
      <c r="C83" s="67" t="s">
        <v>114</v>
      </c>
      <c r="D83" s="75"/>
      <c r="E83" s="75"/>
      <c r="F83" s="80"/>
      <c r="G83" s="75"/>
      <c r="H83" s="75"/>
      <c r="I83" s="68"/>
    </row>
    <row r="84" spans="1:9" x14ac:dyDescent="0.25">
      <c r="A84" s="103" t="s">
        <v>105</v>
      </c>
      <c r="B84" s="103" t="s">
        <v>106</v>
      </c>
      <c r="C84" s="66" t="s">
        <v>111</v>
      </c>
      <c r="D84" s="75">
        <f>SUM(D86:D90)</f>
        <v>20246.400000000001</v>
      </c>
      <c r="E84" s="75">
        <f>SUM(E86:E90)</f>
        <v>20246.400000000001</v>
      </c>
      <c r="F84" s="75">
        <f t="shared" ref="F84:H84" si="19">SUM(F86:F90)</f>
        <v>0</v>
      </c>
      <c r="G84" s="75">
        <f t="shared" si="19"/>
        <v>23386.97</v>
      </c>
      <c r="H84" s="75">
        <f t="shared" si="19"/>
        <v>23241.14</v>
      </c>
      <c r="I84" s="68"/>
    </row>
    <row r="85" spans="1:9" x14ac:dyDescent="0.25">
      <c r="A85" s="103"/>
      <c r="B85" s="103"/>
      <c r="C85" s="65" t="s">
        <v>33</v>
      </c>
      <c r="D85" s="75"/>
      <c r="E85" s="75"/>
      <c r="F85" s="80"/>
      <c r="G85" s="75"/>
      <c r="H85" s="75"/>
      <c r="I85" s="68"/>
    </row>
    <row r="86" spans="1:9" x14ac:dyDescent="0.25">
      <c r="A86" s="103"/>
      <c r="B86" s="103"/>
      <c r="C86" s="66" t="s">
        <v>34</v>
      </c>
      <c r="D86" s="75">
        <f>'приложение 9 '!H51</f>
        <v>2915.07</v>
      </c>
      <c r="E86" s="75">
        <f>'приложение 9 '!I51</f>
        <v>2915.07</v>
      </c>
      <c r="F86" s="75">
        <f>'приложение 9 '!J51</f>
        <v>0</v>
      </c>
      <c r="G86" s="75">
        <f>'приложение 9 '!K51</f>
        <v>3579.61</v>
      </c>
      <c r="H86" s="75">
        <f>'приложение 9 '!L51</f>
        <v>3414.14</v>
      </c>
      <c r="I86" s="68"/>
    </row>
    <row r="87" spans="1:9" x14ac:dyDescent="0.25">
      <c r="A87" s="103"/>
      <c r="B87" s="103"/>
      <c r="C87" s="66" t="s">
        <v>112</v>
      </c>
      <c r="D87" s="75">
        <f>'приложение 9 '!H50</f>
        <v>9702.4500000000007</v>
      </c>
      <c r="E87" s="75">
        <f>'приложение 9 '!I50</f>
        <v>9702.4500000000007</v>
      </c>
      <c r="F87" s="75">
        <f>'приложение 9 '!J50</f>
        <v>0</v>
      </c>
      <c r="G87" s="75">
        <f>'приложение 9 '!K50</f>
        <v>12226.36</v>
      </c>
      <c r="H87" s="75">
        <f>'приложение 9 '!L50</f>
        <v>12246</v>
      </c>
      <c r="I87" s="68"/>
    </row>
    <row r="88" spans="1:9" x14ac:dyDescent="0.25">
      <c r="A88" s="103"/>
      <c r="B88" s="103"/>
      <c r="C88" s="66" t="s">
        <v>113</v>
      </c>
      <c r="D88" s="75"/>
      <c r="E88" s="75"/>
      <c r="F88" s="80"/>
      <c r="G88" s="75"/>
      <c r="H88" s="75"/>
      <c r="I88" s="68"/>
    </row>
    <row r="89" spans="1:9" x14ac:dyDescent="0.25">
      <c r="A89" s="103"/>
      <c r="B89" s="103"/>
      <c r="C89" s="66" t="s">
        <v>36</v>
      </c>
      <c r="D89" s="75">
        <f>'приложение 9 '!H52</f>
        <v>7628.88</v>
      </c>
      <c r="E89" s="75">
        <f>'приложение 9 '!I52</f>
        <v>7628.88</v>
      </c>
      <c r="F89" s="75">
        <f>'приложение 9 '!J52</f>
        <v>0</v>
      </c>
      <c r="G89" s="75">
        <f>'приложение 9 '!K52</f>
        <v>7581</v>
      </c>
      <c r="H89" s="75">
        <f>'приложение 9 '!L52</f>
        <v>7581</v>
      </c>
      <c r="I89" s="68"/>
    </row>
    <row r="90" spans="1:9" x14ac:dyDescent="0.25">
      <c r="A90" s="103"/>
      <c r="B90" s="103"/>
      <c r="C90" s="66" t="s">
        <v>114</v>
      </c>
      <c r="D90" s="75"/>
      <c r="E90" s="75"/>
      <c r="F90" s="80"/>
      <c r="G90" s="75"/>
      <c r="H90" s="75"/>
      <c r="I90" s="68"/>
    </row>
    <row r="91" spans="1:9" ht="15" customHeight="1" x14ac:dyDescent="0.25">
      <c r="A91" s="3"/>
      <c r="B91" s="3"/>
      <c r="C91" s="3"/>
      <c r="D91" s="3"/>
      <c r="E91" s="3"/>
      <c r="F91" s="3"/>
      <c r="G91" s="3"/>
      <c r="H91" s="3"/>
      <c r="I91" s="3"/>
    </row>
    <row r="92" spans="1:9" ht="18.75" customHeight="1" x14ac:dyDescent="0.3">
      <c r="A92" s="81" t="s">
        <v>124</v>
      </c>
      <c r="B92" s="81"/>
      <c r="C92" s="25"/>
      <c r="D92" s="25"/>
      <c r="E92" s="26"/>
      <c r="F92" s="26"/>
      <c r="G92" s="3"/>
      <c r="H92" s="3"/>
      <c r="I92" s="3"/>
    </row>
    <row r="93" spans="1:9" ht="15.75" customHeight="1" x14ac:dyDescent="0.25">
      <c r="A93" s="81"/>
      <c r="B93" s="81"/>
      <c r="C93" s="9"/>
      <c r="D93" s="9"/>
      <c r="E93" s="9" t="s">
        <v>125</v>
      </c>
      <c r="F93" s="9"/>
      <c r="G93" s="3"/>
      <c r="H93" s="3"/>
      <c r="I93" s="3"/>
    </row>
    <row r="94" spans="1:9" ht="15.75" x14ac:dyDescent="0.25">
      <c r="A94" s="9"/>
      <c r="B94" s="1"/>
      <c r="C94" s="9"/>
      <c r="D94" s="9"/>
      <c r="E94" s="9"/>
      <c r="F94" s="9"/>
      <c r="G94" s="3"/>
      <c r="H94" s="3"/>
      <c r="I94" s="3"/>
    </row>
    <row r="95" spans="1:9" ht="15.75" x14ac:dyDescent="0.25">
      <c r="A95" s="9"/>
      <c r="B95" s="1"/>
      <c r="C95" s="9"/>
      <c r="D95" s="9"/>
      <c r="E95" s="9"/>
      <c r="F95" s="9"/>
      <c r="G95" s="3"/>
      <c r="H95" s="3"/>
      <c r="I95" s="3"/>
    </row>
    <row r="96" spans="1:9" ht="15.75" x14ac:dyDescent="0.25">
      <c r="A96" s="9"/>
      <c r="B96" s="1"/>
      <c r="C96" s="9"/>
      <c r="D96" s="9"/>
      <c r="E96" s="9"/>
      <c r="F96" s="9"/>
      <c r="G96" s="3"/>
      <c r="H96" s="3"/>
      <c r="I96" s="3"/>
    </row>
    <row r="97" spans="1:9" ht="15.75" x14ac:dyDescent="0.25">
      <c r="A97" s="10" t="s">
        <v>126</v>
      </c>
      <c r="B97" s="1"/>
      <c r="C97" s="9"/>
      <c r="D97" s="9"/>
      <c r="E97" s="9"/>
      <c r="F97" s="9"/>
      <c r="G97" s="3"/>
      <c r="H97" s="3"/>
      <c r="I97" s="3"/>
    </row>
    <row r="98" spans="1:9" ht="15.75" x14ac:dyDescent="0.25">
      <c r="A98" s="10" t="s">
        <v>127</v>
      </c>
      <c r="B98" s="1"/>
      <c r="C98" s="9"/>
      <c r="D98" s="9"/>
      <c r="E98" s="9"/>
      <c r="F98" s="9"/>
    </row>
  </sheetData>
  <customSheetViews>
    <customSheetView guid="{3E037394-75C7-472A-9B57-0B266088B940}" scale="90" showPageBreaks="1" showGridLines="0" printArea="1" hiddenRows="1" view="pageBreakPreview" topLeftCell="B1801">
      <selection activeCell="I1939" sqref="I1939:I1945"/>
      <rowBreaks count="2" manualBreakCount="2">
        <brk id="448" max="7" man="1"/>
        <brk id="529" max="7" man="1"/>
      </rowBreaks>
      <pageMargins left="0.23622047244094491" right="0.23622047244094491" top="0.74803149606299213" bottom="0.74803149606299213" header="0.31496062992125984" footer="0.31496062992125984"/>
      <pageSetup paperSize="9" scale="65" orientation="landscape" horizontalDpi="180" verticalDpi="180" r:id="rId1"/>
    </customSheetView>
    <customSheetView guid="{ECBE1E09-C494-45FF-AF20-564E96C9C166}" showPageBreaks="1" showGridLines="0" printArea="1" hiddenRows="1" view="pageBreakPreview" topLeftCell="A1402">
      <selection activeCell="B1252" sqref="B1252:B1258"/>
      <rowBreaks count="2" manualBreakCount="2">
        <brk id="448" max="7" man="1"/>
        <brk id="529" max="7" man="1"/>
      </rowBreaks>
      <pageMargins left="0.23622047244094491" right="0.23622047244094491" top="0.74803149606299213" bottom="0.74803149606299213" header="0.31496062992125984" footer="0.31496062992125984"/>
      <pageSetup paperSize="9" scale="65" orientation="landscape" horizontalDpi="180" verticalDpi="180" r:id="rId2"/>
    </customSheetView>
    <customSheetView guid="{A74F796E-A5A6-465A-BEF7-C89D842029FE}" showPageBreaks="1" showGridLines="0" printArea="1" hiddenRows="1" view="pageBreakPreview">
      <selection activeCell="A1434" sqref="A1434:XFD1440"/>
      <rowBreaks count="4" manualBreakCount="4">
        <brk id="448" max="7" man="1"/>
        <brk id="529" max="7" man="1"/>
        <brk id="1636" max="8" man="1"/>
        <brk id="1713" max="8" man="1"/>
      </rowBreaks>
      <pageMargins left="0.23622047244094491" right="0.23622047244094491" top="0.74803149606299213" bottom="0.74803149606299213" header="0.31496062992125984" footer="0.31496062992125984"/>
      <pageSetup paperSize="9" scale="64" orientation="landscape" horizontalDpi="180" verticalDpi="180" r:id="rId3"/>
    </customSheetView>
  </customSheetViews>
  <mergeCells count="39">
    <mergeCell ref="I21:I27"/>
    <mergeCell ref="I70:I76"/>
    <mergeCell ref="G4:H4"/>
    <mergeCell ref="H1:I1"/>
    <mergeCell ref="A4:A6"/>
    <mergeCell ref="B4:B6"/>
    <mergeCell ref="C4:C6"/>
    <mergeCell ref="I4:I6"/>
    <mergeCell ref="D5:E5"/>
    <mergeCell ref="G5:G6"/>
    <mergeCell ref="H5:H6"/>
    <mergeCell ref="D4:F4"/>
    <mergeCell ref="F5:F6"/>
    <mergeCell ref="A2:I2"/>
    <mergeCell ref="A7:A13"/>
    <mergeCell ref="B7:B13"/>
    <mergeCell ref="A14:A20"/>
    <mergeCell ref="B14:B20"/>
    <mergeCell ref="A21:A27"/>
    <mergeCell ref="B21:B27"/>
    <mergeCell ref="A28:A34"/>
    <mergeCell ref="B28:B34"/>
    <mergeCell ref="A35:A41"/>
    <mergeCell ref="B35:B41"/>
    <mergeCell ref="A42:A48"/>
    <mergeCell ref="B42:B48"/>
    <mergeCell ref="A49:A55"/>
    <mergeCell ref="B49:B55"/>
    <mergeCell ref="A56:A62"/>
    <mergeCell ref="B56:B62"/>
    <mergeCell ref="A63:A69"/>
    <mergeCell ref="B63:B69"/>
    <mergeCell ref="A77:A83"/>
    <mergeCell ref="B77:B83"/>
    <mergeCell ref="A84:A90"/>
    <mergeCell ref="B84:B90"/>
    <mergeCell ref="A70:A76"/>
    <mergeCell ref="B70:B76"/>
    <mergeCell ref="A92:B93"/>
  </mergeCells>
  <pageMargins left="0.23622047244094491" right="0.23622047244094491" top="0.74803149606299213" bottom="0.35433070866141736" header="0.31496062992125984" footer="0.11811023622047245"/>
  <pageSetup paperSize="9" scale="68" fitToHeight="60" orientation="landscape" r:id="rId4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view="pageBreakPreview" topLeftCell="A19" zoomScale="75" zoomScaleSheetLayoutView="75" workbookViewId="0">
      <selection activeCell="I11" sqref="I11"/>
    </sheetView>
  </sheetViews>
  <sheetFormatPr defaultRowHeight="19.5" customHeight="1" x14ac:dyDescent="0.2"/>
  <cols>
    <col min="1" max="1" width="5" style="35" customWidth="1"/>
    <col min="2" max="2" width="36" style="35" customWidth="1"/>
    <col min="3" max="4" width="13.42578125" style="35" customWidth="1"/>
    <col min="5" max="6" width="13.5703125" style="35" customWidth="1"/>
    <col min="7" max="7" width="13.140625" style="35" customWidth="1"/>
    <col min="8" max="8" width="14.7109375" style="35" customWidth="1"/>
    <col min="9" max="9" width="18.7109375" style="35" customWidth="1"/>
    <col min="10" max="10" width="18.42578125" style="35" customWidth="1"/>
    <col min="11" max="11" width="14.5703125" style="35" customWidth="1"/>
    <col min="12" max="16384" width="9.140625" style="35"/>
  </cols>
  <sheetData>
    <row r="1" spans="1:11" ht="19.5" customHeight="1" x14ac:dyDescent="0.25">
      <c r="J1" s="151" t="s">
        <v>46</v>
      </c>
      <c r="K1" s="151"/>
    </row>
    <row r="2" spans="1:11" ht="73.5" customHeight="1" x14ac:dyDescent="0.25">
      <c r="A2" s="172" t="s">
        <v>47</v>
      </c>
      <c r="B2" s="172"/>
      <c r="C2" s="172"/>
      <c r="D2" s="172"/>
      <c r="E2" s="172"/>
      <c r="F2" s="172"/>
      <c r="G2" s="172"/>
      <c r="H2" s="172"/>
      <c r="I2" s="172"/>
      <c r="J2" s="172"/>
    </row>
    <row r="4" spans="1:11" ht="148.5" customHeight="1" x14ac:dyDescent="0.25">
      <c r="A4" s="175" t="s">
        <v>1</v>
      </c>
      <c r="B4" s="176" t="s">
        <v>24</v>
      </c>
      <c r="C4" s="176" t="s">
        <v>25</v>
      </c>
      <c r="D4" s="175" t="s">
        <v>26</v>
      </c>
      <c r="E4" s="173" t="s">
        <v>49</v>
      </c>
      <c r="F4" s="174"/>
      <c r="G4" s="173" t="s">
        <v>52</v>
      </c>
      <c r="H4" s="174"/>
      <c r="I4" s="171" t="s">
        <v>27</v>
      </c>
      <c r="J4" s="171"/>
      <c r="K4" s="168" t="s">
        <v>54</v>
      </c>
    </row>
    <row r="5" spans="1:11" ht="106.5" customHeight="1" x14ac:dyDescent="0.2">
      <c r="A5" s="175"/>
      <c r="B5" s="176"/>
      <c r="C5" s="176"/>
      <c r="D5" s="175"/>
      <c r="E5" s="33" t="s">
        <v>50</v>
      </c>
      <c r="F5" s="33" t="s">
        <v>51</v>
      </c>
      <c r="G5" s="33" t="s">
        <v>53</v>
      </c>
      <c r="H5" s="33" t="s">
        <v>51</v>
      </c>
      <c r="I5" s="33" t="s">
        <v>63</v>
      </c>
      <c r="J5" s="33" t="s">
        <v>64</v>
      </c>
      <c r="K5" s="169"/>
    </row>
    <row r="6" spans="1:11" ht="19.5" customHeight="1" x14ac:dyDescent="0.2">
      <c r="A6" s="33">
        <v>1</v>
      </c>
      <c r="B6" s="33">
        <v>2</v>
      </c>
      <c r="C6" s="33">
        <v>3</v>
      </c>
      <c r="D6" s="33">
        <v>4</v>
      </c>
      <c r="E6" s="33"/>
      <c r="F6" s="33"/>
      <c r="G6" s="33"/>
      <c r="H6" s="33"/>
      <c r="I6" s="33">
        <v>6</v>
      </c>
      <c r="J6" s="33">
        <v>7</v>
      </c>
      <c r="K6" s="37"/>
    </row>
    <row r="7" spans="1:11" ht="19.5" customHeight="1" x14ac:dyDescent="0.2">
      <c r="A7" s="33"/>
      <c r="B7" s="170" t="s">
        <v>28</v>
      </c>
      <c r="C7" s="170"/>
      <c r="D7" s="170"/>
      <c r="E7" s="170"/>
      <c r="F7" s="170"/>
      <c r="G7" s="170"/>
      <c r="H7" s="170"/>
      <c r="I7" s="33"/>
      <c r="J7" s="33"/>
      <c r="K7" s="37"/>
    </row>
    <row r="8" spans="1:11" ht="19.5" customHeight="1" x14ac:dyDescent="0.2">
      <c r="A8" s="33"/>
      <c r="B8" s="170" t="s">
        <v>29</v>
      </c>
      <c r="C8" s="170"/>
      <c r="D8" s="170"/>
      <c r="E8" s="170"/>
      <c r="F8" s="170"/>
      <c r="G8" s="170"/>
      <c r="H8" s="170"/>
      <c r="I8" s="33"/>
      <c r="J8" s="33"/>
      <c r="K8" s="37"/>
    </row>
    <row r="9" spans="1:11" ht="19.5" customHeight="1" x14ac:dyDescent="0.2">
      <c r="A9" s="33"/>
      <c r="B9" s="170" t="s">
        <v>30</v>
      </c>
      <c r="C9" s="170"/>
      <c r="D9" s="170"/>
      <c r="E9" s="170"/>
      <c r="F9" s="170"/>
      <c r="G9" s="170"/>
      <c r="H9" s="170"/>
      <c r="I9" s="33"/>
      <c r="J9" s="33"/>
      <c r="K9" s="37"/>
    </row>
    <row r="10" spans="1:11" ht="19.5" customHeight="1" x14ac:dyDescent="0.2">
      <c r="A10" s="34"/>
      <c r="B10" s="36" t="s">
        <v>31</v>
      </c>
      <c r="C10" s="34"/>
      <c r="D10" s="34"/>
      <c r="E10" s="34"/>
      <c r="F10" s="34"/>
      <c r="G10" s="34"/>
      <c r="H10" s="34"/>
      <c r="I10" s="34"/>
      <c r="J10" s="34"/>
      <c r="K10" s="37"/>
    </row>
    <row r="11" spans="1:11" ht="19.5" customHeight="1" x14ac:dyDescent="0.2">
      <c r="A11" s="34"/>
      <c r="B11" s="34" t="s">
        <v>32</v>
      </c>
      <c r="C11" s="34"/>
      <c r="D11" s="34"/>
      <c r="E11" s="34"/>
      <c r="F11" s="34"/>
      <c r="G11" s="34"/>
      <c r="H11" s="34"/>
      <c r="I11" s="34"/>
      <c r="J11" s="34"/>
      <c r="K11" s="37"/>
    </row>
    <row r="12" spans="1:11" ht="19.5" customHeight="1" x14ac:dyDescent="0.2">
      <c r="A12" s="34"/>
      <c r="B12" s="34" t="s">
        <v>33</v>
      </c>
      <c r="C12" s="34"/>
      <c r="D12" s="34"/>
      <c r="E12" s="34"/>
      <c r="F12" s="34"/>
      <c r="G12" s="34"/>
      <c r="H12" s="34"/>
      <c r="I12" s="34"/>
      <c r="J12" s="34"/>
      <c r="K12" s="37"/>
    </row>
    <row r="13" spans="1:11" ht="19.5" customHeight="1" x14ac:dyDescent="0.2">
      <c r="A13" s="34"/>
      <c r="B13" s="34" t="s">
        <v>34</v>
      </c>
      <c r="C13" s="34"/>
      <c r="D13" s="34"/>
      <c r="E13" s="34"/>
      <c r="F13" s="34"/>
      <c r="G13" s="34"/>
      <c r="H13" s="34"/>
      <c r="I13" s="34"/>
      <c r="J13" s="34"/>
      <c r="K13" s="37"/>
    </row>
    <row r="14" spans="1:11" ht="19.5" customHeight="1" x14ac:dyDescent="0.2">
      <c r="A14" s="34"/>
      <c r="B14" s="34" t="s">
        <v>35</v>
      </c>
      <c r="C14" s="34"/>
      <c r="D14" s="34"/>
      <c r="E14" s="34"/>
      <c r="F14" s="34"/>
      <c r="G14" s="34"/>
      <c r="H14" s="34"/>
      <c r="I14" s="34"/>
      <c r="J14" s="34"/>
      <c r="K14" s="37"/>
    </row>
    <row r="15" spans="1:11" ht="19.5" customHeight="1" x14ac:dyDescent="0.2">
      <c r="A15" s="34"/>
      <c r="B15" s="34" t="s">
        <v>36</v>
      </c>
      <c r="C15" s="34"/>
      <c r="D15" s="34"/>
      <c r="E15" s="34"/>
      <c r="F15" s="34"/>
      <c r="G15" s="34"/>
      <c r="H15" s="34"/>
      <c r="I15" s="34"/>
      <c r="J15" s="34"/>
      <c r="K15" s="37"/>
    </row>
    <row r="16" spans="1:11" ht="19.5" customHeight="1" x14ac:dyDescent="0.2">
      <c r="A16" s="34"/>
      <c r="B16" s="34" t="s">
        <v>37</v>
      </c>
      <c r="C16" s="34"/>
      <c r="D16" s="34"/>
      <c r="E16" s="34"/>
      <c r="F16" s="34"/>
      <c r="G16" s="34"/>
      <c r="H16" s="34"/>
      <c r="I16" s="34"/>
      <c r="J16" s="34"/>
      <c r="K16" s="37"/>
    </row>
    <row r="17" spans="1:11" ht="19.5" customHeight="1" x14ac:dyDescent="0.2">
      <c r="A17" s="34"/>
      <c r="B17" s="34" t="s">
        <v>38</v>
      </c>
      <c r="C17" s="34"/>
      <c r="D17" s="34"/>
      <c r="E17" s="34"/>
      <c r="F17" s="34"/>
      <c r="G17" s="34"/>
      <c r="H17" s="34"/>
      <c r="I17" s="34"/>
      <c r="J17" s="34"/>
      <c r="K17" s="37"/>
    </row>
    <row r="18" spans="1:11" ht="19.5" customHeight="1" x14ac:dyDescent="0.2">
      <c r="A18" s="34"/>
      <c r="B18" s="34" t="s">
        <v>33</v>
      </c>
      <c r="C18" s="34"/>
      <c r="D18" s="34"/>
      <c r="E18" s="34"/>
      <c r="F18" s="34"/>
      <c r="G18" s="34"/>
      <c r="H18" s="34"/>
      <c r="I18" s="34"/>
      <c r="J18" s="34"/>
      <c r="K18" s="37"/>
    </row>
    <row r="19" spans="1:11" ht="19.5" customHeight="1" x14ac:dyDescent="0.2">
      <c r="A19" s="34"/>
      <c r="B19" s="34" t="s">
        <v>34</v>
      </c>
      <c r="C19" s="34"/>
      <c r="D19" s="34"/>
      <c r="E19" s="34"/>
      <c r="F19" s="34"/>
      <c r="G19" s="34"/>
      <c r="H19" s="34"/>
      <c r="I19" s="34"/>
      <c r="J19" s="34"/>
      <c r="K19" s="37"/>
    </row>
    <row r="20" spans="1:11" ht="19.5" customHeight="1" x14ac:dyDescent="0.2">
      <c r="A20" s="34"/>
      <c r="B20" s="34" t="s">
        <v>35</v>
      </c>
      <c r="C20" s="34"/>
      <c r="D20" s="34"/>
      <c r="E20" s="34"/>
      <c r="F20" s="34"/>
      <c r="G20" s="34"/>
      <c r="H20" s="34"/>
      <c r="I20" s="34"/>
      <c r="J20" s="34"/>
      <c r="K20" s="37"/>
    </row>
    <row r="21" spans="1:11" ht="19.5" customHeight="1" x14ac:dyDescent="0.2">
      <c r="A21" s="34"/>
      <c r="B21" s="34" t="s">
        <v>36</v>
      </c>
      <c r="C21" s="34"/>
      <c r="D21" s="34"/>
      <c r="E21" s="34"/>
      <c r="F21" s="34"/>
      <c r="G21" s="34"/>
      <c r="H21" s="34"/>
      <c r="I21" s="34"/>
      <c r="J21" s="34"/>
      <c r="K21" s="37"/>
    </row>
    <row r="22" spans="1:11" ht="19.5" customHeight="1" x14ac:dyDescent="0.2">
      <c r="A22" s="34"/>
      <c r="B22" s="34" t="s">
        <v>37</v>
      </c>
      <c r="C22" s="34"/>
      <c r="D22" s="34"/>
      <c r="E22" s="34"/>
      <c r="F22" s="34"/>
      <c r="G22" s="34"/>
      <c r="H22" s="34"/>
      <c r="I22" s="34"/>
      <c r="J22" s="34"/>
      <c r="K22" s="37"/>
    </row>
    <row r="23" spans="1:11" ht="19.5" customHeight="1" x14ac:dyDescent="0.2">
      <c r="A23" s="34"/>
      <c r="B23" s="34" t="s">
        <v>39</v>
      </c>
      <c r="C23" s="34"/>
      <c r="D23" s="34"/>
      <c r="E23" s="34"/>
      <c r="F23" s="34"/>
      <c r="G23" s="34"/>
      <c r="H23" s="34"/>
      <c r="I23" s="34"/>
      <c r="J23" s="34"/>
      <c r="K23" s="37"/>
    </row>
    <row r="24" spans="1:11" ht="19.5" customHeight="1" x14ac:dyDescent="0.2">
      <c r="A24" s="34"/>
      <c r="B24" s="36" t="s">
        <v>40</v>
      </c>
      <c r="C24" s="34"/>
      <c r="D24" s="34"/>
      <c r="E24" s="34"/>
      <c r="F24" s="34"/>
      <c r="G24" s="34"/>
      <c r="H24" s="34"/>
      <c r="I24" s="34"/>
      <c r="J24" s="34"/>
      <c r="K24" s="37"/>
    </row>
    <row r="25" spans="1:11" ht="19.5" customHeight="1" x14ac:dyDescent="0.2">
      <c r="A25" s="34"/>
      <c r="B25" s="34" t="s">
        <v>39</v>
      </c>
      <c r="C25" s="34"/>
      <c r="D25" s="34"/>
      <c r="E25" s="34"/>
      <c r="F25" s="34"/>
      <c r="G25" s="34"/>
      <c r="H25" s="34"/>
      <c r="I25" s="34"/>
      <c r="J25" s="34"/>
      <c r="K25" s="37"/>
    </row>
    <row r="26" spans="1:11" ht="19.5" customHeight="1" x14ac:dyDescent="0.2">
      <c r="A26" s="34"/>
      <c r="B26" s="34" t="s">
        <v>41</v>
      </c>
      <c r="C26" s="34"/>
      <c r="D26" s="34"/>
      <c r="E26" s="34"/>
      <c r="F26" s="34"/>
      <c r="G26" s="34"/>
      <c r="H26" s="34"/>
      <c r="I26" s="34"/>
      <c r="J26" s="34"/>
      <c r="K26" s="37"/>
    </row>
    <row r="27" spans="1:11" ht="19.5" customHeight="1" x14ac:dyDescent="0.2">
      <c r="A27" s="34"/>
      <c r="B27" s="34" t="s">
        <v>33</v>
      </c>
      <c r="C27" s="34"/>
      <c r="D27" s="34"/>
      <c r="E27" s="34"/>
      <c r="F27" s="34"/>
      <c r="G27" s="34"/>
      <c r="H27" s="34"/>
      <c r="I27" s="34"/>
      <c r="J27" s="34"/>
      <c r="K27" s="37"/>
    </row>
    <row r="28" spans="1:11" ht="19.5" customHeight="1" x14ac:dyDescent="0.2">
      <c r="A28" s="34"/>
      <c r="B28" s="34" t="s">
        <v>34</v>
      </c>
      <c r="C28" s="34"/>
      <c r="D28" s="34"/>
      <c r="E28" s="34"/>
      <c r="F28" s="34"/>
      <c r="G28" s="34"/>
      <c r="H28" s="34"/>
      <c r="I28" s="34"/>
      <c r="J28" s="34"/>
      <c r="K28" s="37"/>
    </row>
    <row r="29" spans="1:11" ht="19.5" customHeight="1" x14ac:dyDescent="0.2">
      <c r="A29" s="34"/>
      <c r="B29" s="34" t="s">
        <v>35</v>
      </c>
      <c r="C29" s="34"/>
      <c r="D29" s="34"/>
      <c r="E29" s="34"/>
      <c r="F29" s="34"/>
      <c r="G29" s="34"/>
      <c r="H29" s="34"/>
      <c r="I29" s="34"/>
      <c r="J29" s="34"/>
      <c r="K29" s="37"/>
    </row>
    <row r="30" spans="1:11" ht="19.5" customHeight="1" x14ac:dyDescent="0.2">
      <c r="A30" s="34"/>
      <c r="B30" s="34" t="s">
        <v>36</v>
      </c>
      <c r="C30" s="34"/>
      <c r="D30" s="34"/>
      <c r="E30" s="34"/>
      <c r="F30" s="34"/>
      <c r="G30" s="34"/>
      <c r="H30" s="34"/>
      <c r="I30" s="34"/>
      <c r="J30" s="34"/>
      <c r="K30" s="37"/>
    </row>
    <row r="31" spans="1:11" ht="19.5" customHeight="1" x14ac:dyDescent="0.2">
      <c r="A31" s="34"/>
      <c r="B31" s="34" t="s">
        <v>37</v>
      </c>
      <c r="C31" s="34"/>
      <c r="D31" s="34"/>
      <c r="E31" s="34"/>
      <c r="F31" s="34"/>
      <c r="G31" s="34"/>
      <c r="H31" s="34"/>
      <c r="I31" s="34"/>
      <c r="J31" s="34"/>
      <c r="K31" s="37"/>
    </row>
    <row r="32" spans="1:11" ht="19.5" customHeight="1" x14ac:dyDescent="0.2">
      <c r="A32" s="34"/>
      <c r="B32" s="34" t="s">
        <v>39</v>
      </c>
      <c r="C32" s="34"/>
      <c r="D32" s="34"/>
      <c r="E32" s="34"/>
      <c r="F32" s="34"/>
      <c r="G32" s="34"/>
      <c r="H32" s="34"/>
      <c r="I32" s="34"/>
      <c r="J32" s="34"/>
      <c r="K32" s="37"/>
    </row>
    <row r="33" spans="1:11" ht="19.5" customHeight="1" x14ac:dyDescent="0.2">
      <c r="A33" s="34"/>
      <c r="B33" s="34" t="s">
        <v>42</v>
      </c>
      <c r="C33" s="34"/>
      <c r="D33" s="34"/>
      <c r="E33" s="34"/>
      <c r="F33" s="34"/>
      <c r="G33" s="34"/>
      <c r="H33" s="34"/>
      <c r="I33" s="34"/>
      <c r="J33" s="34"/>
      <c r="K33" s="37"/>
    </row>
    <row r="34" spans="1:11" ht="19.5" customHeight="1" x14ac:dyDescent="0.2">
      <c r="A34" s="34"/>
      <c r="B34" s="34" t="s">
        <v>33</v>
      </c>
      <c r="C34" s="34"/>
      <c r="D34" s="34"/>
      <c r="E34" s="34"/>
      <c r="F34" s="34"/>
      <c r="G34" s="34"/>
      <c r="H34" s="34"/>
      <c r="I34" s="34"/>
      <c r="J34" s="34"/>
      <c r="K34" s="37"/>
    </row>
    <row r="35" spans="1:11" ht="19.5" customHeight="1" x14ac:dyDescent="0.2">
      <c r="A35" s="34"/>
      <c r="B35" s="34" t="s">
        <v>34</v>
      </c>
      <c r="C35" s="34"/>
      <c r="D35" s="34"/>
      <c r="E35" s="34"/>
      <c r="F35" s="34"/>
      <c r="G35" s="34"/>
      <c r="H35" s="34"/>
      <c r="I35" s="34"/>
      <c r="J35" s="34"/>
      <c r="K35" s="37"/>
    </row>
    <row r="36" spans="1:11" ht="19.5" customHeight="1" x14ac:dyDescent="0.2">
      <c r="A36" s="34"/>
      <c r="B36" s="34" t="s">
        <v>35</v>
      </c>
      <c r="C36" s="34"/>
      <c r="D36" s="34"/>
      <c r="E36" s="34"/>
      <c r="F36" s="34"/>
      <c r="G36" s="34"/>
      <c r="H36" s="34"/>
      <c r="I36" s="34"/>
      <c r="J36" s="34"/>
      <c r="K36" s="37"/>
    </row>
    <row r="37" spans="1:11" ht="19.5" customHeight="1" x14ac:dyDescent="0.2">
      <c r="A37" s="34"/>
      <c r="B37" s="34" t="s">
        <v>36</v>
      </c>
      <c r="C37" s="34"/>
      <c r="D37" s="34"/>
      <c r="E37" s="34"/>
      <c r="F37" s="34"/>
      <c r="G37" s="34"/>
      <c r="H37" s="34"/>
      <c r="I37" s="34"/>
      <c r="J37" s="34"/>
      <c r="K37" s="37"/>
    </row>
    <row r="38" spans="1:11" ht="19.5" customHeight="1" x14ac:dyDescent="0.2">
      <c r="A38" s="34"/>
      <c r="B38" s="34" t="s">
        <v>37</v>
      </c>
      <c r="C38" s="34"/>
      <c r="D38" s="34"/>
      <c r="E38" s="34"/>
      <c r="F38" s="34"/>
      <c r="G38" s="34"/>
      <c r="H38" s="34"/>
      <c r="I38" s="34"/>
      <c r="J38" s="34"/>
      <c r="K38" s="37"/>
    </row>
    <row r="39" spans="1:11" ht="19.5" customHeight="1" x14ac:dyDescent="0.2">
      <c r="A39" s="34"/>
      <c r="B39" s="34" t="s">
        <v>43</v>
      </c>
      <c r="C39" s="34"/>
      <c r="D39" s="34"/>
      <c r="E39" s="34"/>
      <c r="F39" s="34"/>
      <c r="G39" s="34"/>
      <c r="H39" s="34"/>
      <c r="I39" s="34"/>
      <c r="J39" s="34"/>
      <c r="K39" s="37"/>
    </row>
    <row r="40" spans="1:11" ht="19.5" customHeight="1" x14ac:dyDescent="0.2">
      <c r="A40" s="34"/>
      <c r="B40" s="36" t="s">
        <v>31</v>
      </c>
      <c r="C40" s="34"/>
      <c r="D40" s="34"/>
      <c r="E40" s="34"/>
      <c r="F40" s="34"/>
      <c r="G40" s="34"/>
      <c r="H40" s="34"/>
      <c r="I40" s="34"/>
      <c r="J40" s="34"/>
      <c r="K40" s="37"/>
    </row>
    <row r="41" spans="1:11" ht="19.5" customHeight="1" x14ac:dyDescent="0.2">
      <c r="A41" s="34"/>
      <c r="B41" s="34" t="s">
        <v>39</v>
      </c>
      <c r="C41" s="34"/>
      <c r="D41" s="34"/>
      <c r="E41" s="34"/>
      <c r="F41" s="34"/>
      <c r="G41" s="34"/>
      <c r="H41" s="34"/>
      <c r="I41" s="34"/>
      <c r="J41" s="34"/>
      <c r="K41" s="37"/>
    </row>
    <row r="42" spans="1:11" ht="19.5" customHeight="1" x14ac:dyDescent="0.2">
      <c r="A42" s="34"/>
      <c r="B42" s="34" t="s">
        <v>44</v>
      </c>
      <c r="C42" s="34"/>
      <c r="D42" s="34"/>
      <c r="E42" s="34"/>
      <c r="F42" s="34"/>
      <c r="G42" s="34"/>
      <c r="H42" s="34"/>
      <c r="I42" s="34"/>
      <c r="J42" s="34"/>
      <c r="K42" s="37"/>
    </row>
    <row r="43" spans="1:11" ht="19.5" customHeight="1" x14ac:dyDescent="0.2">
      <c r="A43" s="34"/>
      <c r="B43" s="34" t="s">
        <v>33</v>
      </c>
      <c r="C43" s="34"/>
      <c r="D43" s="34"/>
      <c r="E43" s="34"/>
      <c r="F43" s="34"/>
      <c r="G43" s="34"/>
      <c r="H43" s="34"/>
      <c r="I43" s="34"/>
      <c r="J43" s="34"/>
      <c r="K43" s="37"/>
    </row>
    <row r="44" spans="1:11" ht="19.5" customHeight="1" x14ac:dyDescent="0.2">
      <c r="A44" s="34"/>
      <c r="B44" s="34" t="s">
        <v>34</v>
      </c>
      <c r="C44" s="34"/>
      <c r="D44" s="34"/>
      <c r="E44" s="34"/>
      <c r="F44" s="34"/>
      <c r="G44" s="34"/>
      <c r="H44" s="34"/>
      <c r="I44" s="34"/>
      <c r="J44" s="34"/>
      <c r="K44" s="37"/>
    </row>
    <row r="45" spans="1:11" ht="19.5" customHeight="1" x14ac:dyDescent="0.2">
      <c r="A45" s="34"/>
      <c r="B45" s="34" t="s">
        <v>35</v>
      </c>
      <c r="C45" s="34"/>
      <c r="D45" s="34"/>
      <c r="E45" s="34"/>
      <c r="F45" s="34"/>
      <c r="G45" s="34"/>
      <c r="H45" s="34"/>
      <c r="I45" s="34"/>
      <c r="J45" s="34"/>
      <c r="K45" s="37"/>
    </row>
    <row r="46" spans="1:11" ht="19.5" customHeight="1" x14ac:dyDescent="0.2">
      <c r="A46" s="34"/>
      <c r="B46" s="34" t="s">
        <v>36</v>
      </c>
      <c r="C46" s="34"/>
      <c r="D46" s="34"/>
      <c r="E46" s="34"/>
      <c r="F46" s="34"/>
      <c r="G46" s="34"/>
      <c r="H46" s="34"/>
      <c r="I46" s="34"/>
      <c r="J46" s="34"/>
      <c r="K46" s="37"/>
    </row>
    <row r="47" spans="1:11" ht="19.5" customHeight="1" x14ac:dyDescent="0.2">
      <c r="A47" s="34"/>
      <c r="B47" s="34" t="s">
        <v>37</v>
      </c>
      <c r="C47" s="34"/>
      <c r="D47" s="34"/>
      <c r="E47" s="34"/>
      <c r="F47" s="34"/>
      <c r="G47" s="34"/>
      <c r="H47" s="34"/>
      <c r="I47" s="34"/>
      <c r="J47" s="34"/>
      <c r="K47" s="37"/>
    </row>
    <row r="48" spans="1:11" ht="19.5" customHeight="1" x14ac:dyDescent="0.2">
      <c r="A48" s="34"/>
      <c r="B48" s="36" t="s">
        <v>31</v>
      </c>
      <c r="C48" s="34"/>
      <c r="D48" s="34"/>
      <c r="E48" s="34"/>
      <c r="F48" s="34"/>
      <c r="G48" s="34"/>
      <c r="H48" s="34"/>
      <c r="I48" s="34"/>
      <c r="J48" s="34"/>
      <c r="K48" s="37"/>
    </row>
    <row r="49" spans="1:11" ht="19.5" customHeight="1" x14ac:dyDescent="0.2">
      <c r="A49" s="34"/>
      <c r="B49" s="34" t="s">
        <v>39</v>
      </c>
      <c r="C49" s="34"/>
      <c r="D49" s="34"/>
      <c r="E49" s="34"/>
      <c r="F49" s="34"/>
      <c r="G49" s="34"/>
      <c r="H49" s="34"/>
      <c r="I49" s="34"/>
      <c r="J49" s="34"/>
      <c r="K49" s="37"/>
    </row>
    <row r="50" spans="1:11" ht="19.5" customHeight="1" x14ac:dyDescent="0.2">
      <c r="A50" s="34"/>
      <c r="B50" s="34" t="s">
        <v>45</v>
      </c>
      <c r="C50" s="34"/>
      <c r="D50" s="34"/>
      <c r="E50" s="34"/>
      <c r="F50" s="34"/>
      <c r="G50" s="34"/>
      <c r="H50" s="34"/>
      <c r="I50" s="34"/>
      <c r="J50" s="34"/>
      <c r="K50" s="37"/>
    </row>
    <row r="51" spans="1:11" ht="19.5" customHeight="1" x14ac:dyDescent="0.2">
      <c r="A51" s="34"/>
      <c r="B51" s="34" t="s">
        <v>33</v>
      </c>
      <c r="C51" s="34"/>
      <c r="D51" s="34"/>
      <c r="E51" s="34"/>
      <c r="F51" s="34"/>
      <c r="G51" s="34"/>
      <c r="H51" s="34"/>
      <c r="I51" s="34"/>
      <c r="J51" s="34"/>
      <c r="K51" s="37"/>
    </row>
    <row r="52" spans="1:11" ht="19.5" customHeight="1" x14ac:dyDescent="0.2">
      <c r="A52" s="34"/>
      <c r="B52" s="34" t="s">
        <v>34</v>
      </c>
      <c r="C52" s="34"/>
      <c r="D52" s="34"/>
      <c r="E52" s="34"/>
      <c r="F52" s="34"/>
      <c r="G52" s="34"/>
      <c r="H52" s="34"/>
      <c r="I52" s="34"/>
      <c r="J52" s="34"/>
      <c r="K52" s="37"/>
    </row>
    <row r="53" spans="1:11" ht="19.5" customHeight="1" x14ac:dyDescent="0.2">
      <c r="A53" s="34"/>
      <c r="B53" s="34" t="s">
        <v>35</v>
      </c>
      <c r="C53" s="34"/>
      <c r="D53" s="34"/>
      <c r="E53" s="34"/>
      <c r="F53" s="34"/>
      <c r="G53" s="34"/>
      <c r="H53" s="34"/>
      <c r="I53" s="34"/>
      <c r="J53" s="34"/>
      <c r="K53" s="37"/>
    </row>
    <row r="54" spans="1:11" ht="19.5" customHeight="1" x14ac:dyDescent="0.2">
      <c r="A54" s="34"/>
      <c r="B54" s="34" t="s">
        <v>36</v>
      </c>
      <c r="C54" s="34"/>
      <c r="D54" s="34"/>
      <c r="E54" s="34"/>
      <c r="F54" s="34"/>
      <c r="G54" s="34"/>
      <c r="H54" s="34"/>
      <c r="I54" s="34"/>
      <c r="J54" s="34"/>
      <c r="K54" s="37"/>
    </row>
    <row r="55" spans="1:11" ht="19.5" customHeight="1" x14ac:dyDescent="0.2">
      <c r="A55" s="34"/>
      <c r="B55" s="34" t="s">
        <v>37</v>
      </c>
      <c r="C55" s="34"/>
      <c r="D55" s="34"/>
      <c r="E55" s="34"/>
      <c r="F55" s="34"/>
      <c r="G55" s="34"/>
      <c r="H55" s="34"/>
      <c r="I55" s="34"/>
      <c r="J55" s="34"/>
      <c r="K55" s="37"/>
    </row>
    <row r="58" spans="1:11" ht="19.5" customHeight="1" x14ac:dyDescent="0.25">
      <c r="A58" s="40" t="s">
        <v>19</v>
      </c>
    </row>
    <row r="59" spans="1:11" ht="19.5" customHeight="1" x14ac:dyDescent="0.25">
      <c r="A59" s="6"/>
    </row>
    <row r="60" spans="1:11" ht="19.5" customHeight="1" x14ac:dyDescent="0.25">
      <c r="A60" s="6"/>
    </row>
    <row r="61" spans="1:11" ht="19.5" customHeight="1" x14ac:dyDescent="0.25">
      <c r="A61" s="6"/>
    </row>
    <row r="62" spans="1:11" ht="19.5" customHeight="1" x14ac:dyDescent="0.25">
      <c r="A62" s="6" t="s">
        <v>20</v>
      </c>
    </row>
    <row r="63" spans="1:11" ht="19.5" customHeight="1" x14ac:dyDescent="0.25">
      <c r="A63" s="6" t="s">
        <v>21</v>
      </c>
    </row>
  </sheetData>
  <mergeCells count="13">
    <mergeCell ref="K4:K5"/>
    <mergeCell ref="J1:K1"/>
    <mergeCell ref="B7:H7"/>
    <mergeCell ref="B8:H8"/>
    <mergeCell ref="B9:H9"/>
    <mergeCell ref="I4:J4"/>
    <mergeCell ref="A2:J2"/>
    <mergeCell ref="E4:F4"/>
    <mergeCell ref="G4:H4"/>
    <mergeCell ref="A4:A5"/>
    <mergeCell ref="B4:B5"/>
    <mergeCell ref="C4:C5"/>
    <mergeCell ref="D4:D5"/>
  </mergeCells>
  <hyperlinks>
    <hyperlink ref="B4" location="Par1251" display="Par1251"/>
    <hyperlink ref="C4" location="Par1253" display="Par1253"/>
    <hyperlink ref="B10" location="Par1252" display="Par1252"/>
    <hyperlink ref="B24" location="Par1252" display="Par1252"/>
    <hyperlink ref="B40" location="Par1252" display="Par1252"/>
    <hyperlink ref="B48" location="Par1252" display="Par1252"/>
  </hyperlink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приложение 8 </vt:lpstr>
      <vt:lpstr>приложение 9 </vt:lpstr>
      <vt:lpstr>приложение 10</vt:lpstr>
      <vt:lpstr>Приложение 11</vt:lpstr>
      <vt:lpstr>'приложение 10'!Заголовки_для_печати</vt:lpstr>
      <vt:lpstr>'приложение 8 '!Заголовки_для_печати</vt:lpstr>
      <vt:lpstr>'приложение 9 '!Заголовки_для_печати</vt:lpstr>
      <vt:lpstr>'приложение 10'!Область_печати</vt:lpstr>
      <vt:lpstr>'Приложение 11'!Область_печати</vt:lpstr>
      <vt:lpstr>'приложение 8 '!Область_печати</vt:lpstr>
      <vt:lpstr>'приложение 9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</dc:creator>
  <cp:lastModifiedBy>Stepanova_M</cp:lastModifiedBy>
  <cp:lastPrinted>2021-03-10T07:58:42Z</cp:lastPrinted>
  <dcterms:created xsi:type="dcterms:W3CDTF">2006-09-28T05:33:49Z</dcterms:created>
  <dcterms:modified xsi:type="dcterms:W3CDTF">2021-03-17T09:55:04Z</dcterms:modified>
</cp:coreProperties>
</file>