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170" windowWidth="14940" windowHeight="8250" activeTab="2"/>
  </bookViews>
  <sheets>
    <sheet name="Приложение 1" sheetId="1" r:id="rId1"/>
    <sheet name="Приложение 2" sheetId="2" r:id="rId2"/>
    <sheet name="Приложение 3" sheetId="3" r:id="rId3"/>
  </sheets>
  <definedNames>
    <definedName name="_xlnm._FilterDatabase" localSheetId="0" hidden="1">'Приложение 1'!$A$10:$K$46</definedName>
    <definedName name="_xlnm._FilterDatabase" localSheetId="1" hidden="1">'Приложение 2'!$A$10:$M$134</definedName>
    <definedName name="_xlnm._FilterDatabase" localSheetId="2" hidden="1">'Приложение 3'!$A$10:$I$290</definedName>
    <definedName name="APPT" localSheetId="1">'Приложение 2'!#REF!</definedName>
    <definedName name="FIO" localSheetId="1">'Приложение 2'!#REF!</definedName>
    <definedName name="LAST_CELL" localSheetId="1">'Приложение 2'!#REF!</definedName>
    <definedName name="SIGN" localSheetId="1">'Приложение 2'!#REF!</definedName>
    <definedName name="Z_0128B7C0_7A9F_4F66_8054_5BD4C513B16A_.wvu.FilterData" localSheetId="0" hidden="1">'Приложение 1'!$A$10:$K$46</definedName>
    <definedName name="Z_0128B7C0_7A9F_4F66_8054_5BD4C513B16A_.wvu.FilterData" localSheetId="1" hidden="1">'Приложение 2'!$A$10:$M$134</definedName>
    <definedName name="Z_0128B7C0_7A9F_4F66_8054_5BD4C513B16A_.wvu.FilterData" localSheetId="2" hidden="1">'Приложение 3'!$A$10:$I$290</definedName>
    <definedName name="Z_0128B7C0_7A9F_4F66_8054_5BD4C513B16A_.wvu.PrintArea" localSheetId="0" hidden="1">'Приложение 1'!$A$1:$K$46</definedName>
    <definedName name="Z_0128B7C0_7A9F_4F66_8054_5BD4C513B16A_.wvu.PrintArea" localSheetId="1" hidden="1">'Приложение 2'!$A$5:$M$134</definedName>
    <definedName name="Z_0128B7C0_7A9F_4F66_8054_5BD4C513B16A_.wvu.PrintArea" localSheetId="2" hidden="1">'Приложение 3'!$A$5:$I$290</definedName>
    <definedName name="Z_0128B7C0_7A9F_4F66_8054_5BD4C513B16A_.wvu.PrintTitles" localSheetId="0" hidden="1">'Приложение 1'!$7:$9</definedName>
    <definedName name="Z_0128B7C0_7A9F_4F66_8054_5BD4C513B16A_.wvu.PrintTitles" localSheetId="1" hidden="1">'Приложение 2'!$8:$10</definedName>
    <definedName name="Z_0128B7C0_7A9F_4F66_8054_5BD4C513B16A_.wvu.PrintTitles" localSheetId="2" hidden="1">'Приложение 3'!$8:$10</definedName>
    <definedName name="Z_01C068C9_1C5C_4ED8_9FDB_624F66D8589A_.wvu.FilterData" localSheetId="2" hidden="1">'Приложение 3'!$A$10:$I$290</definedName>
    <definedName name="Z_0611A4B8_0667_4D03_A1C3_2D7F43DFCFB7_.wvu.FilterData" localSheetId="0" hidden="1">'Приложение 1'!$A$10:$K$46</definedName>
    <definedName name="Z_0B3E6687_45C8_4CA8_8A29_20C835A36BFB_.wvu.FilterData" localSheetId="2" hidden="1">'Приложение 3'!$A$10:$I$290</definedName>
    <definedName name="Z_0C589D0F_4B76_4A54_B693_97883302D6B0_.wvu.FilterData" localSheetId="2" hidden="1">'Приложение 3'!$A$10:$I$290</definedName>
    <definedName name="Z_0DDEA331_1C79_4399_BCBF_D92E80265EE8_.wvu.FilterData" localSheetId="2" hidden="1">'Приложение 3'!$A$10:$I$290</definedName>
    <definedName name="Z_19E5313A_0BF9_4F83_81C1_2ECA4DB5FA90_.wvu.FilterData" localSheetId="0" hidden="1">'Приложение 1'!$A$10:$K$46</definedName>
    <definedName name="Z_1BBE8BA3_4869_4B0E_ACA8_463F7238B3C2_.wvu.FilterData" localSheetId="0" hidden="1">'Приложение 1'!$A$10:$K$46</definedName>
    <definedName name="Z_1BBE8BA3_4869_4B0E_ACA8_463F7238B3C2_.wvu.FilterData" localSheetId="2" hidden="1">'Приложение 3'!$A$10:$I$290</definedName>
    <definedName name="Z_211C03F8_0EEF_43B6_A9B0_A7555A2247C0_.wvu.FilterData" localSheetId="1" hidden="1">'Приложение 2'!$A$10:$M$134</definedName>
    <definedName name="Z_40F054B0_D5B3_4BD7_A72F_BA2277ADFE32_.wvu.FilterData" localSheetId="2" hidden="1">'Приложение 3'!$A$10:$I$290</definedName>
    <definedName name="Z_50E76821_A01D_4FCA_8426_0B82F2B3277C_.wvu.FilterData" localSheetId="0" hidden="1">'Приложение 1'!$A$10:$K$46</definedName>
    <definedName name="Z_55364C74_0B9A_448E_92B7_5C2F5DCBBF64_.wvu.FilterData" localSheetId="2" hidden="1">'Приложение 3'!$A$10:$I$290</definedName>
    <definedName name="Z_5A72ACC7_C088_4B3E_82D8_407043AE02F6_.wvu.FilterData" localSheetId="0" hidden="1">'Приложение 1'!$A$10:$K$46</definedName>
    <definedName name="Z_D4F41135_9A0E_47CD_82B9_17EDA30167E2_.wvu.FilterData" localSheetId="0" hidden="1">'Приложение 1'!$A$10:$K$46</definedName>
    <definedName name="Z_D4F41135_9A0E_47CD_82B9_17EDA30167E2_.wvu.FilterData" localSheetId="1" hidden="1">'Приложение 2'!$A$10:$M$134</definedName>
    <definedName name="Z_D4F41135_9A0E_47CD_82B9_17EDA30167E2_.wvu.FilterData" localSheetId="2" hidden="1">'Приложение 3'!$A$10:$I$290</definedName>
    <definedName name="Z_D4F41135_9A0E_47CD_82B9_17EDA30167E2_.wvu.PrintArea" localSheetId="0" hidden="1">'Приложение 1'!$A$4:$K$46</definedName>
    <definedName name="Z_D4F41135_9A0E_47CD_82B9_17EDA30167E2_.wvu.PrintArea" localSheetId="1" hidden="1">'Приложение 2'!$A$5:$M$134</definedName>
    <definedName name="Z_D4F41135_9A0E_47CD_82B9_17EDA30167E2_.wvu.PrintArea" localSheetId="2" hidden="1">'Приложение 3'!$A$5:$I$290</definedName>
    <definedName name="Z_D4F41135_9A0E_47CD_82B9_17EDA30167E2_.wvu.PrintTitles" localSheetId="0" hidden="1">'Приложение 1'!$7:$9</definedName>
    <definedName name="Z_D4F41135_9A0E_47CD_82B9_17EDA30167E2_.wvu.PrintTitles" localSheetId="1" hidden="1">'Приложение 2'!$8:$10</definedName>
    <definedName name="Z_D4F41135_9A0E_47CD_82B9_17EDA30167E2_.wvu.PrintTitles" localSheetId="2" hidden="1">'Приложение 3'!$8:$10</definedName>
    <definedName name="Z_DB3F036E_BA58_4DF8_8B1B_59D570BDE98B_.wvu.FilterData" localSheetId="0" hidden="1">'Приложение 1'!$A$10:$K$46</definedName>
    <definedName name="Z_DB3F036E_BA58_4DF8_8B1B_59D570BDE98B_.wvu.FilterData" localSheetId="1" hidden="1">'Приложение 2'!$A$10:$M$134</definedName>
    <definedName name="Z_DB3F036E_BA58_4DF8_8B1B_59D570BDE98B_.wvu.FilterData" localSheetId="2" hidden="1">'Приложение 3'!$A$10:$I$290</definedName>
    <definedName name="Z_DB3F036E_BA58_4DF8_8B1B_59D570BDE98B_.wvu.PrintArea" localSheetId="0" hidden="1">'Приложение 1'!$A$4:$K$46</definedName>
    <definedName name="Z_DB3F036E_BA58_4DF8_8B1B_59D570BDE98B_.wvu.PrintArea" localSheetId="1" hidden="1">'Приложение 2'!$A$5:$M$134</definedName>
    <definedName name="Z_DB3F036E_BA58_4DF8_8B1B_59D570BDE98B_.wvu.PrintArea" localSheetId="2" hidden="1">'Приложение 3'!$A$5:$I$290</definedName>
    <definedName name="Z_DB3F036E_BA58_4DF8_8B1B_59D570BDE98B_.wvu.PrintTitles" localSheetId="0" hidden="1">'Приложение 1'!$7:$9</definedName>
    <definedName name="Z_DB3F036E_BA58_4DF8_8B1B_59D570BDE98B_.wvu.PrintTitles" localSheetId="1" hidden="1">'Приложение 2'!$8:$10</definedName>
    <definedName name="Z_DB3F036E_BA58_4DF8_8B1B_59D570BDE98B_.wvu.PrintTitles" localSheetId="2" hidden="1">'Приложение 3'!$8:$10</definedName>
    <definedName name="Z_E43C0EEA_1B3B_4D9E_898E_A8094D08618B_.wvu.FilterData" localSheetId="2" hidden="1">'Приложение 3'!$A$10:$I$290</definedName>
    <definedName name="Z_EA6676CE_CABF_44C2_B9DF_44EB8F49F302_.wvu.FilterData" localSheetId="0" hidden="1">'Приложение 1'!$A$10:$K$46</definedName>
    <definedName name="_xlnm.Print_Titles" localSheetId="0">'Приложение 1'!$7:$9</definedName>
    <definedName name="_xlnm.Print_Titles" localSheetId="1">'Приложение 2'!$8:$10</definedName>
    <definedName name="_xlnm.Print_Titles" localSheetId="2">'Приложение 3'!$8:$10</definedName>
    <definedName name="_xlnm.Print_Area" localSheetId="0">'Приложение 1'!$A$1:$K$51</definedName>
    <definedName name="_xlnm.Print_Area" localSheetId="1">'Приложение 2'!$A$1:$M$172</definedName>
    <definedName name="_xlnm.Print_Area" localSheetId="2">'Приложение 3'!$A$1:$I$365</definedName>
  </definedNames>
  <calcPr calcId="145621"/>
  <customWorkbookViews>
    <customWorkbookView name="User - Личное представление" guid="{0128B7C0-7A9F-4F66-8054-5BD4C513B16A}" mergeInterval="0" personalView="1" maximized="1" xWindow="1" yWindow="1" windowWidth="1916" windowHeight="802" activeSheetId="1"/>
    <customWorkbookView name="Андрей - Личное представление" guid="{D4F41135-9A0E-47CD-82B9-17EDA30167E2}" mergeInterval="0" personalView="1" maximized="1" xWindow="1" yWindow="1" windowWidth="1600" windowHeight="628" activeSheetId="1"/>
    <customWorkbookView name="Market_A - Личное представление" guid="{DB3F036E-BA58-4DF8-8B1B-59D570BDE98B}" mergeInterval="0" personalView="1" maximized="1" windowWidth="1276" windowHeight="758" activeSheetId="1"/>
  </customWorkbookViews>
</workbook>
</file>

<file path=xl/calcChain.xml><?xml version="1.0" encoding="utf-8"?>
<calcChain xmlns="http://schemas.openxmlformats.org/spreadsheetml/2006/main">
  <c r="D148" i="3" l="1"/>
  <c r="J40" i="2"/>
  <c r="I87" i="2"/>
  <c r="H87" i="2"/>
  <c r="H15" i="1" l="1"/>
  <c r="D113" i="3"/>
  <c r="D114" i="3"/>
  <c r="E112" i="3"/>
  <c r="G112" i="3"/>
  <c r="H112" i="3"/>
  <c r="E113" i="3"/>
  <c r="F113" i="3" s="1"/>
  <c r="G113" i="3"/>
  <c r="H113" i="3"/>
  <c r="E114" i="3"/>
  <c r="G114" i="3"/>
  <c r="H114" i="3"/>
  <c r="D112" i="3"/>
  <c r="E130" i="3"/>
  <c r="G130" i="3"/>
  <c r="H130" i="3"/>
  <c r="D130" i="3"/>
  <c r="F114" i="3" l="1"/>
  <c r="D109" i="3"/>
  <c r="E84" i="3"/>
  <c r="E102" i="3"/>
  <c r="G102" i="3"/>
  <c r="H102" i="3"/>
  <c r="D102" i="3"/>
  <c r="H13" i="1"/>
  <c r="J117" i="2"/>
  <c r="J113" i="2"/>
  <c r="E242" i="3" l="1"/>
  <c r="E235" i="3"/>
  <c r="G235" i="3"/>
  <c r="H235" i="3"/>
  <c r="D235" i="3"/>
  <c r="D221" i="3"/>
  <c r="E188" i="3" l="1"/>
  <c r="F188" i="3"/>
  <c r="G188" i="3"/>
  <c r="H188" i="3"/>
  <c r="D188" i="3"/>
  <c r="E189" i="3"/>
  <c r="G189" i="3"/>
  <c r="H189" i="3"/>
  <c r="D189" i="3"/>
  <c r="G333" i="3"/>
  <c r="H333" i="3"/>
  <c r="E333" i="3"/>
  <c r="E326" i="3"/>
  <c r="G326" i="3"/>
  <c r="H326" i="3"/>
  <c r="D326" i="3"/>
  <c r="F331" i="3"/>
  <c r="F329" i="3"/>
  <c r="E319" i="3"/>
  <c r="F319" i="3"/>
  <c r="G319" i="3"/>
  <c r="H319" i="3"/>
  <c r="D319" i="3"/>
  <c r="E312" i="3"/>
  <c r="F312" i="3"/>
  <c r="G312" i="3"/>
  <c r="H312" i="3"/>
  <c r="D312" i="3"/>
  <c r="E305" i="3"/>
  <c r="F305" i="3"/>
  <c r="G305" i="3"/>
  <c r="H305" i="3"/>
  <c r="D305" i="3"/>
  <c r="I145" i="2"/>
  <c r="K145" i="2"/>
  <c r="H145" i="2"/>
  <c r="H298" i="3"/>
  <c r="G298" i="3"/>
  <c r="F298" i="3"/>
  <c r="E298" i="3"/>
  <c r="D298" i="3"/>
  <c r="E291" i="3"/>
  <c r="F291" i="3"/>
  <c r="G291" i="3"/>
  <c r="H291" i="3"/>
  <c r="D291" i="3"/>
  <c r="E284" i="3"/>
  <c r="G284" i="3"/>
  <c r="H284" i="3"/>
  <c r="D284" i="3"/>
  <c r="E277" i="3"/>
  <c r="G277" i="3"/>
  <c r="D277" i="3"/>
  <c r="E270" i="3"/>
  <c r="G270" i="3"/>
  <c r="H270" i="3"/>
  <c r="D270" i="3"/>
  <c r="E263" i="3"/>
  <c r="D263" i="3"/>
  <c r="E256" i="3"/>
  <c r="G256" i="3"/>
  <c r="H256" i="3"/>
  <c r="D256" i="3"/>
  <c r="E249" i="3"/>
  <c r="G249" i="3"/>
  <c r="H249" i="3"/>
  <c r="D249" i="3"/>
  <c r="G242" i="3"/>
  <c r="H242" i="3"/>
  <c r="D242" i="3"/>
  <c r="E228" i="3"/>
  <c r="G228" i="3"/>
  <c r="H228" i="3"/>
  <c r="D228" i="3"/>
  <c r="F233" i="3"/>
  <c r="F228" i="3" s="1"/>
  <c r="E221" i="3"/>
  <c r="G221" i="3"/>
  <c r="H221" i="3"/>
  <c r="E214" i="3"/>
  <c r="D214" i="3"/>
  <c r="E207" i="3"/>
  <c r="G207" i="3"/>
  <c r="H207" i="3"/>
  <c r="D207" i="3"/>
  <c r="E200" i="3"/>
  <c r="G200" i="3"/>
  <c r="H200" i="3"/>
  <c r="D200" i="3"/>
  <c r="F338" i="3"/>
  <c r="F336" i="3"/>
  <c r="E193" i="3"/>
  <c r="G193" i="3"/>
  <c r="H193" i="3"/>
  <c r="D193" i="3"/>
  <c r="F198" i="3"/>
  <c r="F193" i="3" s="1"/>
  <c r="F275" i="3"/>
  <c r="F270" i="3" s="1"/>
  <c r="E147" i="3"/>
  <c r="G147" i="3"/>
  <c r="H147" i="3"/>
  <c r="D147" i="3"/>
  <c r="E149" i="3"/>
  <c r="G149" i="3"/>
  <c r="H149" i="3"/>
  <c r="D149" i="3"/>
  <c r="G165" i="3"/>
  <c r="H165" i="3"/>
  <c r="E165" i="3"/>
  <c r="D165" i="3"/>
  <c r="E151" i="3"/>
  <c r="G151" i="3"/>
  <c r="H151" i="3"/>
  <c r="D151" i="3"/>
  <c r="G158" i="3"/>
  <c r="H158" i="3"/>
  <c r="E123" i="3"/>
  <c r="G123" i="3"/>
  <c r="H123" i="3"/>
  <c r="D123" i="3"/>
  <c r="F126" i="3"/>
  <c r="E116" i="3"/>
  <c r="G116" i="3"/>
  <c r="H116" i="3"/>
  <c r="D116" i="3"/>
  <c r="E88" i="3"/>
  <c r="G88" i="3"/>
  <c r="H88" i="3"/>
  <c r="D88" i="3"/>
  <c r="E95" i="3"/>
  <c r="G95" i="3"/>
  <c r="H95" i="3"/>
  <c r="D95" i="3"/>
  <c r="F91" i="3"/>
  <c r="E60" i="3"/>
  <c r="G60" i="3"/>
  <c r="H60" i="3"/>
  <c r="D60" i="3"/>
  <c r="G46" i="3"/>
  <c r="D23" i="3"/>
  <c r="E20" i="3"/>
  <c r="F20" i="3"/>
  <c r="G20" i="3"/>
  <c r="H20" i="3"/>
  <c r="D20" i="3"/>
  <c r="E21" i="3"/>
  <c r="G21" i="3"/>
  <c r="H21" i="3"/>
  <c r="D21" i="3"/>
  <c r="G23" i="3"/>
  <c r="H23" i="3"/>
  <c r="E23" i="3"/>
  <c r="F123" i="3" l="1"/>
  <c r="F112" i="3"/>
  <c r="F333" i="3"/>
  <c r="E186" i="3"/>
  <c r="D186" i="3"/>
  <c r="F326" i="3"/>
  <c r="F158" i="3"/>
  <c r="F151" i="3"/>
  <c r="E67" i="3" l="1"/>
  <c r="F67" i="3"/>
  <c r="G67" i="3"/>
  <c r="H67" i="3"/>
  <c r="D67" i="3"/>
  <c r="E53" i="3"/>
  <c r="G53" i="3"/>
  <c r="H53" i="3"/>
  <c r="D53" i="3"/>
  <c r="E46" i="3"/>
  <c r="H46" i="3"/>
  <c r="D46" i="3"/>
  <c r="E39" i="3"/>
  <c r="G39" i="3"/>
  <c r="H39" i="3"/>
  <c r="D39" i="3"/>
  <c r="E32" i="3"/>
  <c r="G32" i="3"/>
  <c r="H32" i="3"/>
  <c r="D32" i="3"/>
  <c r="H25" i="3"/>
  <c r="G25" i="3"/>
  <c r="E25" i="3"/>
  <c r="D25" i="3"/>
  <c r="I148" i="2" l="1"/>
  <c r="K161" i="2"/>
  <c r="L73" i="2"/>
  <c r="I138" i="2" l="1"/>
  <c r="H138" i="2"/>
  <c r="I117" i="2"/>
  <c r="H117" i="2"/>
  <c r="J119" i="2"/>
  <c r="J153" i="2"/>
  <c r="J151" i="2" s="1"/>
  <c r="L151" i="2"/>
  <c r="K151" i="2"/>
  <c r="I151" i="2"/>
  <c r="H151" i="2"/>
  <c r="J150" i="2"/>
  <c r="J148" i="2" s="1"/>
  <c r="L148" i="2"/>
  <c r="K148" i="2"/>
  <c r="H148" i="2"/>
  <c r="J147" i="2"/>
  <c r="J145" i="2" s="1"/>
  <c r="L145" i="2"/>
  <c r="J144" i="2"/>
  <c r="J142" i="2" s="1"/>
  <c r="L142" i="2"/>
  <c r="K142" i="2"/>
  <c r="I142" i="2"/>
  <c r="H142" i="2"/>
  <c r="J140" i="2"/>
  <c r="J141" i="2"/>
  <c r="J138" i="2" s="1"/>
  <c r="L138" i="2"/>
  <c r="K138" i="2"/>
  <c r="J137" i="2"/>
  <c r="J135" i="2" s="1"/>
  <c r="L135" i="2"/>
  <c r="K135" i="2"/>
  <c r="I135" i="2"/>
  <c r="H135" i="2"/>
  <c r="J115" i="2"/>
  <c r="I113" i="2"/>
  <c r="H113" i="2"/>
  <c r="J116" i="2"/>
  <c r="L113" i="2"/>
  <c r="K113" i="2"/>
  <c r="J108" i="2" l="1"/>
  <c r="J106" i="2" s="1"/>
  <c r="L106" i="2"/>
  <c r="K106" i="2"/>
  <c r="I106" i="2"/>
  <c r="H106" i="2"/>
  <c r="J121" i="2"/>
  <c r="J120" i="2"/>
  <c r="L117" i="2"/>
  <c r="K117" i="2"/>
  <c r="I90" i="2"/>
  <c r="H90" i="2"/>
  <c r="J88" i="2"/>
  <c r="J160" i="2"/>
  <c r="J159" i="2"/>
  <c r="J157" i="2"/>
  <c r="J156" i="2"/>
  <c r="H154" i="2"/>
  <c r="J164" i="2"/>
  <c r="J163" i="2"/>
  <c r="L161" i="2"/>
  <c r="I161" i="2"/>
  <c r="L72" i="2"/>
  <c r="K72" i="2"/>
  <c r="L59" i="2"/>
  <c r="K59" i="2"/>
  <c r="I59" i="2"/>
  <c r="H59" i="2"/>
  <c r="K60" i="2"/>
  <c r="J154" i="2" l="1"/>
  <c r="J90" i="2"/>
  <c r="L16" i="2"/>
  <c r="K16" i="2"/>
  <c r="I16" i="2"/>
  <c r="H16" i="2"/>
  <c r="J51" i="2" l="1"/>
  <c r="J50" i="2"/>
  <c r="L48" i="2"/>
  <c r="K48" i="2"/>
  <c r="I48" i="2"/>
  <c r="H48" i="2"/>
  <c r="K52" i="2"/>
  <c r="L52" i="2"/>
  <c r="J54" i="2"/>
  <c r="J55" i="2"/>
  <c r="J48" i="2" l="1"/>
  <c r="H30" i="1"/>
  <c r="H20" i="1" l="1"/>
  <c r="H44" i="1" l="1"/>
  <c r="H43" i="1"/>
  <c r="H38" i="1"/>
  <c r="H37" i="1"/>
  <c r="H36" i="1"/>
  <c r="H27" i="1"/>
  <c r="H24" i="1"/>
  <c r="H23" i="1"/>
  <c r="H22" i="1"/>
  <c r="H21" i="1"/>
  <c r="H17" i="1"/>
  <c r="H16" i="1"/>
  <c r="H14" i="1"/>
  <c r="F177" i="3"/>
  <c r="F172" i="3" s="1"/>
  <c r="F161" i="3"/>
  <c r="F156" i="3"/>
  <c r="F154" i="3"/>
  <c r="F163" i="3"/>
  <c r="F170" i="3"/>
  <c r="F168" i="3"/>
  <c r="F165" i="3" s="1"/>
  <c r="H84" i="3"/>
  <c r="G84" i="3"/>
  <c r="D84" i="3"/>
  <c r="F98" i="3"/>
  <c r="F93" i="3"/>
  <c r="F88" i="3" s="1"/>
  <c r="F65" i="3"/>
  <c r="F60" i="3" s="1"/>
  <c r="F56" i="3"/>
  <c r="F51" i="3"/>
  <c r="F46" i="3" s="1"/>
  <c r="F44" i="3"/>
  <c r="F39" i="3" s="1"/>
  <c r="F35" i="3"/>
  <c r="F32" i="3" s="1"/>
  <c r="F30" i="3"/>
  <c r="F121" i="3"/>
  <c r="F116" i="3" s="1"/>
  <c r="F135" i="3"/>
  <c r="F130" i="3" s="1"/>
  <c r="F289" i="3"/>
  <c r="F284" i="3" s="1"/>
  <c r="F282" i="3"/>
  <c r="F277" i="3" s="1"/>
  <c r="F261" i="3"/>
  <c r="F256" i="3" s="1"/>
  <c r="F254" i="3"/>
  <c r="F249" i="3" s="1"/>
  <c r="F203" i="3"/>
  <c r="F200" i="3" l="1"/>
  <c r="F189" i="3"/>
  <c r="F149" i="3"/>
  <c r="F147" i="3"/>
  <c r="F25" i="3"/>
  <c r="F23" i="3"/>
  <c r="F53" i="3"/>
  <c r="F21" i="3"/>
  <c r="F78" i="3" l="1"/>
  <c r="F100" i="3"/>
  <c r="F95" i="3" s="1"/>
  <c r="F105" i="3"/>
  <c r="F141" i="3"/>
  <c r="F183" i="3"/>
  <c r="F212" i="3"/>
  <c r="F207" i="3" s="1"/>
  <c r="F240" i="3"/>
  <c r="F235" i="3" s="1"/>
  <c r="F247" i="3"/>
  <c r="F242" i="3" s="1"/>
  <c r="E86" i="3"/>
  <c r="E81" i="3" s="1"/>
  <c r="G86" i="3"/>
  <c r="H86" i="3"/>
  <c r="H268" i="3"/>
  <c r="E22" i="3"/>
  <c r="G22" i="3"/>
  <c r="H22" i="3"/>
  <c r="E148" i="3"/>
  <c r="G148" i="3"/>
  <c r="H148" i="3"/>
  <c r="E17" i="3"/>
  <c r="G17" i="3"/>
  <c r="H17" i="3"/>
  <c r="E74" i="3"/>
  <c r="G74" i="3"/>
  <c r="H74" i="3"/>
  <c r="E137" i="3"/>
  <c r="G137" i="3"/>
  <c r="H137" i="3"/>
  <c r="E179" i="3"/>
  <c r="G179" i="3"/>
  <c r="H179" i="3"/>
  <c r="F84" i="3" l="1"/>
  <c r="F102" i="3"/>
  <c r="H144" i="3"/>
  <c r="E144" i="3"/>
  <c r="G144" i="3"/>
  <c r="H109" i="3"/>
  <c r="E109" i="3"/>
  <c r="G109" i="3"/>
  <c r="H13" i="3"/>
  <c r="H18" i="3"/>
  <c r="G13" i="3"/>
  <c r="G18" i="3"/>
  <c r="E13" i="3"/>
  <c r="E18" i="3"/>
  <c r="H14" i="3"/>
  <c r="G14" i="3"/>
  <c r="E14" i="3"/>
  <c r="H15" i="3"/>
  <c r="G15" i="3"/>
  <c r="E15" i="3"/>
  <c r="G81" i="3"/>
  <c r="H81" i="3"/>
  <c r="E16" i="3" l="1"/>
  <c r="E11" i="3" l="1"/>
  <c r="F268" i="3" l="1"/>
  <c r="F263" i="3" s="1"/>
  <c r="D22" i="3" l="1"/>
  <c r="F22" i="3" s="1"/>
  <c r="D179" i="3"/>
  <c r="F179" i="3" s="1"/>
  <c r="D137" i="3"/>
  <c r="F137" i="3" s="1"/>
  <c r="D74" i="3"/>
  <c r="F74" i="3" s="1"/>
  <c r="J19" i="2"/>
  <c r="J22" i="2"/>
  <c r="J25" i="2"/>
  <c r="J23" i="2" s="1"/>
  <c r="J28" i="2"/>
  <c r="J26" i="2" s="1"/>
  <c r="J31" i="2"/>
  <c r="J29" i="2" s="1"/>
  <c r="J34" i="2"/>
  <c r="J32" i="2" s="1"/>
  <c r="J37" i="2"/>
  <c r="J35" i="2" s="1"/>
  <c r="J47" i="2"/>
  <c r="J62" i="2"/>
  <c r="J65" i="2"/>
  <c r="J63" i="2" s="1"/>
  <c r="J68" i="2"/>
  <c r="J69" i="2"/>
  <c r="J75" i="2"/>
  <c r="J78" i="2"/>
  <c r="J76" i="2" s="1"/>
  <c r="J81" i="2"/>
  <c r="J79" i="2" s="1"/>
  <c r="J84" i="2"/>
  <c r="J82" i="2" s="1"/>
  <c r="J93" i="2"/>
  <c r="J96" i="2"/>
  <c r="J94" i="2" s="1"/>
  <c r="J104" i="2"/>
  <c r="J105" i="2"/>
  <c r="J124" i="2"/>
  <c r="J122" i="2" s="1"/>
  <c r="J128" i="2"/>
  <c r="J131" i="2"/>
  <c r="J129" i="2" s="1"/>
  <c r="J134" i="2"/>
  <c r="J132" i="2" s="1"/>
  <c r="J73" i="2" l="1"/>
  <c r="J72" i="2"/>
  <c r="J60" i="2"/>
  <c r="J59" i="2"/>
  <c r="J57" i="2" s="1"/>
  <c r="J16" i="2"/>
  <c r="J14" i="2" s="1"/>
  <c r="J20" i="2"/>
  <c r="F148" i="3"/>
  <c r="F144" i="3" s="1"/>
  <c r="J66" i="2"/>
  <c r="D15" i="3"/>
  <c r="F15" i="3" s="1"/>
  <c r="J70" i="2"/>
  <c r="J17" i="2"/>
  <c r="F219" i="3" l="1"/>
  <c r="F226" i="3"/>
  <c r="F221" i="3" s="1"/>
  <c r="F214" i="3" l="1"/>
  <c r="F191" i="3"/>
  <c r="F186" i="3" s="1"/>
  <c r="D86" i="3"/>
  <c r="F86" i="3" s="1"/>
  <c r="F18" i="3"/>
  <c r="D17" i="3"/>
  <c r="D144" i="3" l="1"/>
  <c r="F109" i="3"/>
  <c r="D18" i="3"/>
  <c r="D13" i="3"/>
  <c r="D14" i="3"/>
  <c r="F14" i="3" s="1"/>
  <c r="F81" i="3"/>
  <c r="D16" i="3" l="1"/>
  <c r="D11" i="3" l="1"/>
  <c r="F11" i="3" s="1"/>
  <c r="F16" i="3"/>
  <c r="L57" i="2" l="1"/>
  <c r="L14" i="2"/>
  <c r="H70" i="2" l="1"/>
  <c r="I57" i="2"/>
  <c r="K57" i="2"/>
  <c r="H57" i="2"/>
  <c r="H38" i="2"/>
  <c r="I14" i="2"/>
  <c r="K14" i="2"/>
  <c r="H14" i="2"/>
  <c r="L70" i="2" l="1"/>
  <c r="I70" i="2"/>
  <c r="K70" i="2"/>
  <c r="I132" i="2"/>
  <c r="K132" i="2"/>
  <c r="L132" i="2"/>
  <c r="H132" i="2"/>
  <c r="I129" i="2"/>
  <c r="K129" i="2"/>
  <c r="L129" i="2"/>
  <c r="H129" i="2"/>
  <c r="I125" i="2"/>
  <c r="K125" i="2"/>
  <c r="L125" i="2"/>
  <c r="H125" i="2"/>
  <c r="I122" i="2"/>
  <c r="K122" i="2"/>
  <c r="L122" i="2"/>
  <c r="H122" i="2"/>
  <c r="I109" i="2"/>
  <c r="K109" i="2"/>
  <c r="L109" i="2"/>
  <c r="K101" i="2"/>
  <c r="L101" i="2"/>
  <c r="I97" i="2"/>
  <c r="K97" i="2"/>
  <c r="L97" i="2"/>
  <c r="H97" i="2"/>
  <c r="I94" i="2"/>
  <c r="K94" i="2"/>
  <c r="L94" i="2"/>
  <c r="H94" i="2"/>
  <c r="I91" i="2"/>
  <c r="I85" i="2" s="1"/>
  <c r="K91" i="2"/>
  <c r="L91" i="2"/>
  <c r="H91" i="2"/>
  <c r="I82" i="2"/>
  <c r="K82" i="2"/>
  <c r="L82" i="2"/>
  <c r="H82" i="2"/>
  <c r="I79" i="2"/>
  <c r="K79" i="2"/>
  <c r="L79" i="2"/>
  <c r="H79" i="2"/>
  <c r="I76" i="2"/>
  <c r="K76" i="2"/>
  <c r="L76" i="2"/>
  <c r="H76" i="2"/>
  <c r="I73" i="2"/>
  <c r="K73" i="2"/>
  <c r="H73" i="2"/>
  <c r="I66" i="2"/>
  <c r="K66" i="2"/>
  <c r="L66" i="2"/>
  <c r="H66" i="2"/>
  <c r="I63" i="2"/>
  <c r="K63" i="2"/>
  <c r="L63" i="2"/>
  <c r="H63" i="2"/>
  <c r="I60" i="2"/>
  <c r="L60" i="2"/>
  <c r="H60" i="2"/>
  <c r="I41" i="2"/>
  <c r="I40" i="2" s="1"/>
  <c r="K40" i="2"/>
  <c r="K38" i="2" s="1"/>
  <c r="L41" i="2"/>
  <c r="L40" i="2" s="1"/>
  <c r="L38" i="2" s="1"/>
  <c r="I35" i="2"/>
  <c r="K35" i="2"/>
  <c r="L35" i="2"/>
  <c r="H35" i="2"/>
  <c r="I32" i="2"/>
  <c r="K32" i="2"/>
  <c r="L32" i="2"/>
  <c r="H32" i="2"/>
  <c r="I29" i="2"/>
  <c r="K29" i="2"/>
  <c r="L29" i="2"/>
  <c r="H29" i="2"/>
  <c r="I26" i="2"/>
  <c r="K26" i="2"/>
  <c r="L26" i="2"/>
  <c r="H26" i="2"/>
  <c r="I23" i="2"/>
  <c r="K23" i="2"/>
  <c r="L23" i="2"/>
  <c r="H23" i="2"/>
  <c r="I20" i="2"/>
  <c r="K20" i="2"/>
  <c r="L20" i="2"/>
  <c r="H20" i="2"/>
  <c r="I17" i="2"/>
  <c r="K17" i="2"/>
  <c r="L17" i="2"/>
  <c r="H17" i="2"/>
  <c r="I38" i="2" l="1"/>
  <c r="J87" i="2"/>
  <c r="H85" i="2"/>
  <c r="H13" i="2"/>
  <c r="H11" i="2" s="1"/>
  <c r="I11" i="2"/>
  <c r="J43" i="2"/>
  <c r="J44" i="2"/>
  <c r="J45" i="2"/>
  <c r="J46" i="2"/>
  <c r="J56" i="2"/>
  <c r="J99" i="2"/>
  <c r="J100" i="2"/>
  <c r="J103" i="2"/>
  <c r="J111" i="2"/>
  <c r="J127" i="2"/>
  <c r="J52" i="2" l="1"/>
  <c r="J38" i="2"/>
  <c r="J125" i="2"/>
  <c r="J97" i="2"/>
  <c r="J41" i="2"/>
  <c r="J101" i="2" l="1"/>
  <c r="J91" i="2" l="1"/>
  <c r="J13" i="2" l="1"/>
  <c r="J11" i="2" s="1"/>
  <c r="J85" i="2"/>
  <c r="L85" i="2"/>
  <c r="K88" i="2"/>
  <c r="K85" i="2"/>
  <c r="L88" i="2"/>
  <c r="K13" i="2" l="1"/>
  <c r="K11" i="2" s="1"/>
  <c r="L13" i="2"/>
  <c r="L11" i="2" s="1"/>
  <c r="G219" i="3"/>
  <c r="H219" i="3" l="1"/>
  <c r="H16" i="3" l="1"/>
  <c r="H11" i="3" s="1"/>
  <c r="G268" i="3"/>
  <c r="G16" i="3" l="1"/>
  <c r="G11" i="3" s="1"/>
</calcChain>
</file>

<file path=xl/sharedStrings.xml><?xml version="1.0" encoding="utf-8"?>
<sst xmlns="http://schemas.openxmlformats.org/spreadsheetml/2006/main" count="1097" uniqueCount="262">
  <si>
    <t>611</t>
  </si>
  <si>
    <t>0703</t>
  </si>
  <si>
    <t>612</t>
  </si>
  <si>
    <t>244</t>
  </si>
  <si>
    <t>Администрация города Ачинска</t>
  </si>
  <si>
    <t>730</t>
  </si>
  <si>
    <t>111</t>
  </si>
  <si>
    <t>119</t>
  </si>
  <si>
    <t>112</t>
  </si>
  <si>
    <t>853</t>
  </si>
  <si>
    <t>0810007220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</si>
  <si>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</si>
  <si>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0801</t>
  </si>
  <si>
    <t>0810010310</t>
  </si>
  <si>
    <t>0810010490</t>
  </si>
  <si>
    <t>0810024020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</si>
  <si>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</si>
  <si>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0810024040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</si>
  <si>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</si>
  <si>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0810074880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</si>
  <si>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</si>
  <si>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Поддержка отрасли культуры в рамках подпрограммы "Сохранение культурного наследия" муниципальной программы города Ачинска "Развитие культуры"</t>
  </si>
  <si>
    <t>Софинансирование мероприятий на 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</si>
  <si>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0820007230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</si>
  <si>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</si>
  <si>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0113</t>
  </si>
  <si>
    <t>0820008030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</si>
  <si>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</si>
  <si>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</si>
  <si>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</si>
  <si>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0830007220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</si>
  <si>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</si>
  <si>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0830010490</t>
  </si>
  <si>
    <t>0830024020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</si>
  <si>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</si>
  <si>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0840007220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</si>
  <si>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</si>
  <si>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</si>
  <si>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</si>
  <si>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0840010310</t>
  </si>
  <si>
    <t>0840024020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</si>
  <si>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</si>
  <si>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0850007230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</si>
  <si>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</si>
  <si>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0804</t>
  </si>
  <si>
    <t>0850008030</t>
  </si>
  <si>
    <t>Обеспечение деятельности муниципальных учреждений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</si>
  <si>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</si>
  <si>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Проведение капитальных и текущих ремонтов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</si>
  <si>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</si>
  <si>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Приобретение основных средств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</si>
  <si>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</si>
  <si>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Проектные работы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</si>
  <si>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0850084010</t>
  </si>
  <si>
    <t>Устранение предписаний контролирующих органов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</si>
  <si>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Обследование технического состояния строительных конструкций зданий, сооружений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</si>
  <si>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</si>
  <si>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Приобретение материальных запасов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</si>
  <si>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08500S4810</t>
  </si>
  <si>
    <t>Софинансирование мероприятий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</si>
  <si>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 xml:space="preserve">Муниципальная программа города Ачинска </t>
  </si>
  <si>
    <t>"Развитие культуры"</t>
  </si>
  <si>
    <t>"Сохранение культурного наследия"</t>
  </si>
  <si>
    <t>"Развитие архивного дела в городе Ачинске"</t>
  </si>
  <si>
    <t>"Организация досуга и поддержка народного творчества"</t>
  </si>
  <si>
    <t>"Развитие системы дополнительного образования детей в области культуры и искусства"</t>
  </si>
  <si>
    <t>"Обеспечение условий реализации муниципальной программы и прочие мероприятия"</t>
  </si>
  <si>
    <t>Подпрограмма 1</t>
  </si>
  <si>
    <t>Подпрограмма 2</t>
  </si>
  <si>
    <t>Подпрограмма 3</t>
  </si>
  <si>
    <t>Подпрограмма 4</t>
  </si>
  <si>
    <t>Подпрограмма 5</t>
  </si>
  <si>
    <t>Плановый период</t>
  </si>
  <si>
    <t>2021</t>
  </si>
  <si>
    <t>значение на конец года</t>
  </si>
  <si>
    <t>2019 год</t>
  </si>
  <si>
    <t>Наименование ГРБС</t>
  </si>
  <si>
    <t>ГРБС</t>
  </si>
  <si>
    <t>РзПр</t>
  </si>
  <si>
    <t>ЦСР</t>
  </si>
  <si>
    <t>ВР</t>
  </si>
  <si>
    <t>Код бюджетной классификации</t>
  </si>
  <si>
    <t>всего расходные обязательства по подпрограмме</t>
  </si>
  <si>
    <t>в том числе ГРБС:</t>
  </si>
  <si>
    <t>всего расходные обязательства по мероприятию</t>
  </si>
  <si>
    <t>всего расходные обязательства по программе</t>
  </si>
  <si>
    <t>Х</t>
  </si>
  <si>
    <t>Всего</t>
  </si>
  <si>
    <t>в том числе:</t>
  </si>
  <si>
    <t>федеральный бюджет</t>
  </si>
  <si>
    <t>краевой бюджет</t>
  </si>
  <si>
    <t>внебюджетные источники *</t>
  </si>
  <si>
    <t>бюджет города</t>
  </si>
  <si>
    <t>юридические лица</t>
  </si>
  <si>
    <t>№ п/п</t>
  </si>
  <si>
    <t>Цель, целевые показатели, задачи, показатели результативности</t>
  </si>
  <si>
    <t>Ед. 
измерения</t>
  </si>
  <si>
    <t>Весовой критерий</t>
  </si>
  <si>
    <t xml:space="preserve">Примечание (причины невыполнения показателей по муниципальной программе, выбор действий по преодолению)
</t>
  </si>
  <si>
    <t>2020 год</t>
  </si>
  <si>
    <t>2021 год</t>
  </si>
  <si>
    <t>факт</t>
  </si>
  <si>
    <t>план</t>
  </si>
  <si>
    <t>%</t>
  </si>
  <si>
    <t>отклонения (+,-)</t>
  </si>
  <si>
    <t>Мероприятие 1.1</t>
  </si>
  <si>
    <t>Мероприятие 1.2</t>
  </si>
  <si>
    <t>Мероприятие 1.3</t>
  </si>
  <si>
    <t>Мероприятие 1.4</t>
  </si>
  <si>
    <t>Мероприятие 1.5</t>
  </si>
  <si>
    <t>Мероприятие 1.6</t>
  </si>
  <si>
    <t>Мероприятие 1.7</t>
  </si>
  <si>
    <t>Мероприятие 1.8</t>
  </si>
  <si>
    <t>Мероприятие 2.1</t>
  </si>
  <si>
    <t>Мероприятие 3.1</t>
  </si>
  <si>
    <t>Мероприятие 2.2</t>
  </si>
  <si>
    <t>Мероприятие 2.3</t>
  </si>
  <si>
    <t>Мероприятие 4.1</t>
  </si>
  <si>
    <t>Мероприятие 4.2</t>
  </si>
  <si>
    <t>х</t>
  </si>
  <si>
    <t>Ед.</t>
  </si>
  <si>
    <t>Чел.</t>
  </si>
  <si>
    <t>Мероприятие 3.2</t>
  </si>
  <si>
    <t>Мероприятие 3.3</t>
  </si>
  <si>
    <t>Мероприятие 3.4</t>
  </si>
  <si>
    <t>Мероприятие 4.3</t>
  </si>
  <si>
    <t>Мероприятие 4.4</t>
  </si>
  <si>
    <t>Мероприятие 4.5</t>
  </si>
  <si>
    <t>Цель программы: создание условий для развития и реализации культурного и духовного потенциала населения города Ачинска</t>
  </si>
  <si>
    <t>Удельный вес населения, участвующего в платных культурно-досуговых мероприятиях, проводимых муниципальными учреждениями культуры от среднегодовой численности постоянного населения города</t>
  </si>
  <si>
    <t>Количество посетителей муниципальных бюджетных учреждений культурно-досугового типа на 1 тыс. человек населения</t>
  </si>
  <si>
    <t>Среднее число книговыдач в расчёте на 1 тыс. человек населения</t>
  </si>
  <si>
    <t>Экз.</t>
  </si>
  <si>
    <t>Сохранение контингента обучающихся в учреждениях дополнительного образования детей в области культуры в течение учебного года</t>
  </si>
  <si>
    <t>Доля оцифрованных заголовков единиц хранения, переведенных в электронный формат программного комплекса "Архивный фонд" (создание электронных описей), в общем количестве дел, хранящихся в МКУ "Архив г. Ачинска"</t>
  </si>
  <si>
    <t>Задача 1. Сохранение и эффективное использование культурного наследия города Ачинска</t>
  </si>
  <si>
    <t>Подпрограмма 1. Сохранение культурного наследия</t>
  </si>
  <si>
    <t>Количество экземпляров новых поступлений в библиотечные фонды общедоступных библиотек на 1 тыс. человек населения</t>
  </si>
  <si>
    <t>Доля представленных (во всех формах) зрителю музейных  предметов в общем количестве музейных предметов основного фонда</t>
  </si>
  <si>
    <t>Количество посетителей учреждений музейного типа на 1 тыс. человек населения</t>
  </si>
  <si>
    <t>Количество посетителей городских библиотек на 1 тыс. человек населения</t>
  </si>
  <si>
    <t> Подпрограмма 2. Развитие архивного дела в городе Ачинске</t>
  </si>
  <si>
    <t>Доля оцифрованных заголовков единиц хранения (далее – дела), переведенных в электронный формат программного комплекса "Архивный фонд" (создание электронных описей), в общем количестве дел, хранящихся в муниципальном казенном учреждении "Архив города Ачинска"</t>
  </si>
  <si>
    <t>Количество архивных документов Архивного фонда РФ, находящихся на государственном хранении  в муниципальном казенном учреждении "Архив города Ачинска"</t>
  </si>
  <si>
    <t>Ед. хр.</t>
  </si>
  <si>
    <t>Задача 2. Обеспечение доступа населения города Ачинска к культурным благам и участию в культурной жизни</t>
  </si>
  <si>
    <t>Подпрограмма 3. Организация досуга и поддержка народного творчества</t>
  </si>
  <si>
    <t xml:space="preserve">Количество посетителей муниципальных бюджетных учреждений культурно-досугового типа на 1 тыс. человек населения </t>
  </si>
  <si>
    <t xml:space="preserve">Число клубных формирований на 1 тыс. человек населения </t>
  </si>
  <si>
    <t xml:space="preserve">Число участников клубных формирований на 1 тыс. человек населения </t>
  </si>
  <si>
    <t xml:space="preserve">Число участников клубных формирований для детей в возрасте до 14 лет включительно </t>
  </si>
  <si>
    <t>Тыс. чел.</t>
  </si>
  <si>
    <t>Задача 3. Развитие системы дополнительного образования детей в области культуры и искусства</t>
  </si>
  <si>
    <t>Подпрограмма 4. Развитие системы дополнительного образования детей в области культуры и искусства</t>
  </si>
  <si>
    <t>Доля детей, привлекаемых к участию в творческих мероприятиях, в общем числе обучающихся в учреждениях дополнительного образования детей в области культуры</t>
  </si>
  <si>
    <t xml:space="preserve">Отношение количества преподавателей с высшей и первой квалификационной категорией к общему количеству преподавателей учреждений дополнительного образования детей в области культуры </t>
  </si>
  <si>
    <t>Задача 4. Создание условий для устойчивого развития отрасли "культура"</t>
  </si>
  <si>
    <t>Подпрограмма 5. Обеспечение условий реализации муниципальной программы и прочие мероприятия </t>
  </si>
  <si>
    <t xml:space="preserve">Доля музеев, имеющих сайт в сети Интернет, в общем количестве музеев </t>
  </si>
  <si>
    <t>Доля библиотек, подключенных к сети Интернет, в общем количестве общедоступных библиотек</t>
  </si>
  <si>
    <t xml:space="preserve">Количество библиографических записей в электронных каталогах городских библиотек  </t>
  </si>
  <si>
    <t>тыс. ед.</t>
  </si>
  <si>
    <t>Количество музейных предметов, внесенных в электронный каталог</t>
  </si>
  <si>
    <t>Число социокультурных проектов в области культуры, реализованных муниципальными учреждениями</t>
  </si>
  <si>
    <t>Достижение качества и объема выполненных работ сотрудниками МКУ "Центр обслуживания учреждений", закрепленными за учреждениями культуры</t>
  </si>
  <si>
    <t>Остаток средств в связи с оплатой пособия по временной нетрудоспособности. уточнее платежей за тенло- и электроснабжение</t>
  </si>
  <si>
    <t>Мероприятие 5.1</t>
  </si>
  <si>
    <t>Мероприятие 5.2</t>
  </si>
  <si>
    <t>Мероприятие 5.3</t>
  </si>
  <si>
    <t>Мероприятие 5.4</t>
  </si>
  <si>
    <t>Мероприятие 5.5</t>
  </si>
  <si>
    <t>Мероприятие 5.6</t>
  </si>
  <si>
    <t>Мероприятие 5.7</t>
  </si>
  <si>
    <t>Мероприятие 5.8</t>
  </si>
  <si>
    <t>Мероприятие 5.9</t>
  </si>
  <si>
    <t>Мероприятие 5.10</t>
  </si>
  <si>
    <t>Мероприятие 5.11</t>
  </si>
  <si>
    <t>Мероприятие 5.12</t>
  </si>
  <si>
    <t>Безвозмездные поступления и доходы по предпринимательской и иной приносящей доход деятельности</t>
  </si>
  <si>
    <t xml:space="preserve">оказание платных услуг </t>
  </si>
  <si>
    <t xml:space="preserve">Кол-во клубных формирований сохраняется </t>
  </si>
  <si>
    <t>тыс.руб.</t>
  </si>
  <si>
    <t xml:space="preserve">Отчет об использовании бюджетных ассигнований бюджета города, федерального и краевого бюджетов, 
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
(с расшифровкой по главным распорядителям средств бюджета города, подпрограммам, отдельным мероприятиям программы, а также по годамреализации муниципальной программы) </t>
  </si>
  <si>
    <t xml:space="preserve">Отчет об использовании бюджетных ассигнований бюджета города, федерального и краевого бюджетов, 
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
(с расшифровкой по главным распорядителям средств бюджета города, подпрограммам, отдельным мероприятиям программы, а также по годамреализации муниципальной программы) 
</t>
  </si>
  <si>
    <t>Приложение № 1</t>
  </si>
  <si>
    <t>Приложение № 2</t>
  </si>
  <si>
    <t>Приложение № 3</t>
  </si>
  <si>
    <t xml:space="preserve"> Муниципальная программа "Развитие культуры"</t>
  </si>
  <si>
    <t xml:space="preserve">
Отчет о целевых показателях муниципальной программы и показателях результативности 
подпрограмм муниципальной программы "Развитие культуры"
</t>
  </si>
  <si>
    <t>Статус (муниципальная программа, подпрограмма)</t>
  </si>
  <si>
    <t>Наименование программы, подпрограммы</t>
  </si>
  <si>
    <t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</t>
  </si>
  <si>
    <t>Отклонение (+,-)</t>
  </si>
  <si>
    <t>2022</t>
  </si>
  <si>
    <t xml:space="preserve">Наименование муниципальной программы, подпрограммы </t>
  </si>
  <si>
    <t>Источники финансирования</t>
  </si>
  <si>
    <t xml:space="preserve"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
</t>
  </si>
  <si>
    <t>Отклонения             (+,-)</t>
  </si>
  <si>
    <t>2022 год</t>
  </si>
  <si>
    <t>Снижение показателя по причине отмены массовых мероприятий в связи с Указом Губернатора Красноярского края от 16.03.2020 № 54-уг</t>
  </si>
  <si>
    <t xml:space="preserve">Количество библиографических записей занесенных в электронный каталог городских библиотек увеличилось по сравнению с плановым показателем на 4,9 тыс. ед.  </t>
  </si>
  <si>
    <t>Фактически в отчетном году были экспонированы 4804 предметов (основной фонд 23266 предметов)</t>
  </si>
  <si>
    <t>Не прошли конкурсный отбор</t>
  </si>
  <si>
    <t xml:space="preserve">Контингент учащихся (по состоянию на 01.01.2021) составляет 736 человек 
</t>
  </si>
  <si>
    <t xml:space="preserve">Снижение произошло за счет прибытия молодых специалистов </t>
  </si>
  <si>
    <t>В 2020 году детей, привлекаемых к участию в творческих мероприятиях составило 503 чел.</t>
  </si>
  <si>
    <t xml:space="preserve">Снижение показателя по причине отмены массовых мероприятий и закрытия библиотеки для пользователей (март-август) в связи с Указом Губернатора Красноярского края от 16.03.2020 № 54-уг </t>
  </si>
  <si>
    <t>Снижение показателя по причине увеличения цен на книжные издание, финансирование на приобретение библиотечного фонда не увеличивалось с 2015 года.</t>
  </si>
  <si>
    <t>0810010480</t>
  </si>
  <si>
    <t>Количество архивных документов Архивного фонда РФ, находящихся на государственном хранении  в муниципальном казенном учреждении "Архив города Ачинска" увеличились  хранения по сравнению с запланированным показателем</t>
  </si>
  <si>
    <t>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для которых указами Президента РФ предусмотрено повышение оплаты труда  в рамках подпрограммы "Организация досуга и поддержка народного творчества" муниципальной программы города Ачинска "Развитие культуры"</t>
  </si>
  <si>
    <t>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для которых указами Президента РФ предусмотрено повышение оплаты труда 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</si>
  <si>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для которых указами Президента РФ предусмотрено повышение оплаты труда  в рамках подпрограммы  "Сохранение культурного наследия" муниципальной программы города Ачинска "Развитие культуры"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</si>
  <si>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предоставлдление новых муниципальных услуг, повышение их качества,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</si>
  <si>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0850078400</t>
  </si>
  <si>
    <t>Софинансирование мероприятий на осуществление (возмещение) расходов, направленных на развитие и повышение качества работы муниципальных учреждений, предоставлдление новых муниципальных услуг, повышение их качества</t>
  </si>
  <si>
    <t>08500S8400</t>
  </si>
  <si>
    <t>Государственная экспертиза проекта и проверка достоверности определения сметной стоимости строительства, капитального ремонта объектов капитального строительства 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</si>
  <si>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0850013240</t>
  </si>
  <si>
    <t>Ремонт военно-мемориальных объектов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</si>
  <si>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0850089110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</si>
  <si>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 и учебными матеалами)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</si>
  <si>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Мероприятие 5.13</t>
  </si>
  <si>
    <t>Приобретение и внедрение программного обеспечения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</si>
  <si>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085А155191</t>
  </si>
  <si>
    <t>0850089150</t>
  </si>
  <si>
    <t>Мероприятие 5.14</t>
  </si>
  <si>
    <t>Мероприятие 5.15</t>
  </si>
  <si>
    <t>Модернизация (капитальный ремонт, реконструкция) муниципальной детской школы искусств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</si>
  <si>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08500L3060</t>
  </si>
  <si>
    <t>464</t>
  </si>
  <si>
    <t>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</si>
  <si>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0850077450</t>
  </si>
  <si>
    <t>Мероприятие 5.16</t>
  </si>
  <si>
    <t>Государственная поддержка коплексного развития муниципальных учреждений культуры и образовательных организаций в области культуры 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</si>
  <si>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0850074490</t>
  </si>
  <si>
    <t>Мероприятие 5.17</t>
  </si>
  <si>
    <t>Софинансирование государственной поддержки коплексного развития муниципальных учреждений культуры и образовательных организаций в области культуры 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</si>
  <si>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Мероприятие 5.18</t>
  </si>
  <si>
    <t>Услуги по осуществлению авторского, технического надзора и научно-методического руководства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</si>
  <si>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0850013250</t>
  </si>
  <si>
    <t>Мероприятие 5.19</t>
  </si>
  <si>
    <t>Изготовление и монтаж вывесок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</si>
  <si>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0850013200</t>
  </si>
  <si>
    <t>Мероприятие 5.20</t>
  </si>
  <si>
    <t>Мероприятие 5.21</t>
  </si>
  <si>
    <t>Не прошли по конкурсу заявок в отборочном туре</t>
  </si>
  <si>
    <t>Отклонение связано с изменением сметной стоимости в ценах 1 квартала 2020</t>
  </si>
  <si>
    <t>.   Остаток средств в связи с выплатой в течение 2020 года материальной помощи и выплатой пособия за первые три дня нетрудоспособности за счет работодателя без оплаты страховых взносов</t>
  </si>
  <si>
    <t>Остаток средств для выплаты страховых взносов в связи с предоставлением листков нетрудоспособности, вакансиями в счет квоты исправительных работ</t>
  </si>
  <si>
    <t>не проводилась государственная  экспертиза по сохранению объектов культурного наследия местного значения "Дом жилой" конца XIX века расположенного по адресу: г.Ачинск, ул. Воеводы Тухачевского,15</t>
  </si>
  <si>
    <t>В период пандемии оказание услуг по буфетному обслуживанию не проводилось, заключено дополнительное соглашение о расторжении муниципального контракта по факту оказанных услуг.</t>
  </si>
  <si>
    <t xml:space="preserve"> МБУК "АКМ им. Д.С. Карагаполова" экономия по результатам выполненных работ</t>
  </si>
  <si>
    <t xml:space="preserve"> МБУК "АКМ им. Д.С. Карагаполова" экономия по результатам выполненных работ
</t>
  </si>
  <si>
    <t>МБУК "АКМ им. Д.С. Карагаполова"  - неполный пакет документов для осуществления торгов, отсутствие лицензии МКУ "УКС" для составления смет на объектах культурного наследия</t>
  </si>
  <si>
    <t>не проводилась разработка научно-проектной документации дляпроведения работ по сохранению объектов культурного наследия местного значения "Дом жилой" конца XIX века расположенного по адресу: г.Ачинск, ул. Воеводы Тухачевского,15</t>
  </si>
  <si>
    <t>не проводилась разработка научно-проектной документации для проведения работ по сохранению объектов культурного наследия местного значения "Дом жилой" конца XIX века расположенного по адресу: г.Ачинск, ул. Воеводы Тухачевского,15</t>
  </si>
  <si>
    <t xml:space="preserve">   Остаток средств в связи с выплатой в течение 2020 года материальной помощи и выплатой пособия за первые три дня нетрудоспособности за счет работодателя без оплаты страховых взносов
</t>
  </si>
  <si>
    <t>И.о. начальника отдела культуры</t>
  </si>
  <si>
    <t>Е.В. Егорова</t>
  </si>
  <si>
    <t>не менее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</si>
  <si>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МБУК "АКМ им. Д.С. Карагаполова"  - неполный пакет документов для осуществления торгов, отсутствие лицензии МКУ "УКС" для составления смет на объектах культурного наследия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</si>
</sst>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?"/>
    <numFmt numFmtId="165" formatCode="0.0"/>
    <numFmt numFmtId="166" formatCode="#,##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163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166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3" fontId="4" fillId="0" borderId="0" xfId="1" applyFont="1" applyFill="1" applyAlignment="1">
      <alignment horizontal="left" vertical="center" wrapText="1"/>
    </xf>
    <xf numFmtId="0" fontId="3" fillId="0" borderId="0" xfId="0" applyFont="1" applyFill="1"/>
    <xf numFmtId="0" fontId="4" fillId="0" borderId="5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43" fontId="4" fillId="0" borderId="0" xfId="1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>
      <alignment horizontal="lef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65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6" applyFont="1" applyFill="1" applyBorder="1" applyAlignment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center" vertical="center" wrapText="1"/>
    </xf>
    <xf numFmtId="165" fontId="4" fillId="0" borderId="1" xfId="6" applyNumberFormat="1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3" fontId="4" fillId="0" borderId="1" xfId="6" applyNumberFormat="1" applyFont="1" applyFill="1" applyBorder="1" applyAlignment="1">
      <alignment horizontal="center" vertical="center" wrapText="1"/>
    </xf>
    <xf numFmtId="165" fontId="4" fillId="0" borderId="6" xfId="6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left" vertical="center" wrapText="1"/>
    </xf>
    <xf numFmtId="166" fontId="4" fillId="0" borderId="1" xfId="6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2" fontId="4" fillId="0" borderId="1" xfId="6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43" fontId="4" fillId="0" borderId="0" xfId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4" xfId="1" applyNumberFormat="1" applyFont="1" applyFill="1" applyBorder="1" applyAlignment="1">
      <alignment horizontal="center" vertical="center" wrapText="1"/>
    </xf>
    <xf numFmtId="166" fontId="4" fillId="0" borderId="12" xfId="1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166" fontId="4" fillId="3" borderId="1" xfId="1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166" fontId="4" fillId="4" borderId="1" xfId="1" applyNumberFormat="1" applyFont="1" applyFill="1" applyBorder="1" applyAlignment="1" applyProtection="1">
      <alignment horizontal="center" vertical="center" wrapText="1"/>
    </xf>
    <xf numFmtId="166" fontId="4" fillId="0" borderId="2" xfId="6" applyNumberFormat="1" applyFont="1" applyFill="1" applyBorder="1" applyAlignment="1">
      <alignment horizontal="center" vertical="center" wrapText="1"/>
    </xf>
    <xf numFmtId="166" fontId="4" fillId="0" borderId="3" xfId="6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6" fontId="4" fillId="0" borderId="2" xfId="3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0" fontId="4" fillId="0" borderId="6" xfId="6" applyFont="1" applyFill="1" applyBorder="1" applyAlignment="1">
      <alignment horizontal="left" vertical="center" wrapText="1"/>
    </xf>
    <xf numFmtId="0" fontId="4" fillId="0" borderId="11" xfId="6" applyFont="1" applyFill="1" applyBorder="1" applyAlignment="1">
      <alignment horizontal="left" vertical="center" wrapText="1"/>
    </xf>
    <xf numFmtId="0" fontId="4" fillId="0" borderId="9" xfId="6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 applyProtection="1">
      <alignment vertical="center" wrapText="1"/>
    </xf>
    <xf numFmtId="164" fontId="4" fillId="0" borderId="4" xfId="0" applyNumberFormat="1" applyFont="1" applyFill="1" applyBorder="1" applyAlignment="1" applyProtection="1">
      <alignment vertical="center" wrapText="1"/>
    </xf>
    <xf numFmtId="164" fontId="4" fillId="0" borderId="3" xfId="0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4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49" fontId="4" fillId="0" borderId="4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4" borderId="2" xfId="1" applyNumberFormat="1" applyFont="1" applyFill="1" applyBorder="1" applyAlignment="1" applyProtection="1">
      <alignment horizontal="left" vertical="center" wrapText="1"/>
    </xf>
    <xf numFmtId="0" fontId="4" fillId="4" borderId="4" xfId="1" applyNumberFormat="1" applyFont="1" applyFill="1" applyBorder="1" applyAlignment="1" applyProtection="1">
      <alignment horizontal="left" vertical="center" wrapText="1"/>
    </xf>
    <xf numFmtId="0" fontId="4" fillId="4" borderId="3" xfId="1" applyNumberFormat="1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 applyProtection="1">
      <alignment vertical="center" wrapText="1"/>
    </xf>
    <xf numFmtId="49" fontId="10" fillId="4" borderId="4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3" borderId="2" xfId="1" applyNumberFormat="1" applyFont="1" applyFill="1" applyBorder="1" applyAlignment="1" applyProtection="1">
      <alignment horizontal="left" vertical="center" wrapText="1"/>
    </xf>
    <xf numFmtId="0" fontId="4" fillId="3" borderId="4" xfId="1" applyNumberFormat="1" applyFont="1" applyFill="1" applyBorder="1" applyAlignment="1" applyProtection="1">
      <alignment horizontal="left" vertical="center" wrapText="1"/>
    </xf>
    <xf numFmtId="0" fontId="4" fillId="3" borderId="3" xfId="1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left" vertical="center" wrapText="1"/>
    </xf>
    <xf numFmtId="164" fontId="4" fillId="0" borderId="4" xfId="0" applyNumberFormat="1" applyFont="1" applyFill="1" applyBorder="1" applyAlignment="1" applyProtection="1">
      <alignment horizontal="left" vertical="center" wrapText="1"/>
    </xf>
    <xf numFmtId="164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left" vertical="center" wrapText="1"/>
    </xf>
    <xf numFmtId="49" fontId="4" fillId="4" borderId="4" xfId="0" applyNumberFormat="1" applyFont="1" applyFill="1" applyBorder="1" applyAlignment="1" applyProtection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A34" zoomScale="55" zoomScaleNormal="70" zoomScaleSheetLayoutView="55" workbookViewId="0">
      <selection activeCell="H46" sqref="H46"/>
    </sheetView>
  </sheetViews>
  <sheetFormatPr defaultColWidth="21.140625" defaultRowHeight="32.25" customHeight="1" x14ac:dyDescent="0.2"/>
  <cols>
    <col min="1" max="1" width="5" style="19" customWidth="1"/>
    <col min="2" max="2" width="57.28515625" style="20" customWidth="1"/>
    <col min="3" max="3" width="10.85546875" style="19" customWidth="1"/>
    <col min="4" max="4" width="11.42578125" style="21" customWidth="1"/>
    <col min="5" max="7" width="13.28515625" style="22" customWidth="1"/>
    <col min="8" max="8" width="18.5703125" style="22" customWidth="1"/>
    <col min="9" max="10" width="13.28515625" style="22" customWidth="1"/>
    <col min="11" max="11" width="44.5703125" style="20" customWidth="1"/>
    <col min="12" max="16384" width="21.140625" style="36"/>
  </cols>
  <sheetData>
    <row r="1" spans="1:11" ht="18.75" x14ac:dyDescent="0.2">
      <c r="K1" s="35" t="s">
        <v>184</v>
      </c>
    </row>
    <row r="2" spans="1:11" ht="18.75" x14ac:dyDescent="0.2">
      <c r="A2" s="38"/>
      <c r="B2" s="39"/>
      <c r="C2" s="38"/>
      <c r="D2" s="40"/>
      <c r="E2" s="41"/>
      <c r="F2" s="41"/>
      <c r="G2" s="41"/>
      <c r="H2" s="41"/>
      <c r="I2" s="41"/>
      <c r="J2" s="41"/>
      <c r="K2" s="42"/>
    </row>
    <row r="3" spans="1:11" ht="18.75" x14ac:dyDescent="0.2">
      <c r="A3" s="38"/>
      <c r="B3" s="39"/>
      <c r="C3" s="38"/>
      <c r="D3" s="40"/>
      <c r="E3" s="41"/>
      <c r="F3" s="41"/>
      <c r="G3" s="41"/>
      <c r="H3" s="41"/>
      <c r="I3" s="41"/>
      <c r="J3" s="41"/>
      <c r="K3" s="42"/>
    </row>
    <row r="4" spans="1:11" ht="18.75" x14ac:dyDescent="0.2">
      <c r="A4" s="26"/>
      <c r="B4" s="43"/>
      <c r="C4" s="26"/>
      <c r="D4" s="44"/>
      <c r="E4" s="45"/>
      <c r="F4" s="45"/>
      <c r="G4" s="45"/>
      <c r="H4" s="45"/>
      <c r="I4" s="45"/>
      <c r="J4" s="45"/>
      <c r="K4" s="42"/>
    </row>
    <row r="5" spans="1:11" ht="33.75" customHeight="1" x14ac:dyDescent="0.2">
      <c r="A5" s="90" t="s">
        <v>188</v>
      </c>
      <c r="B5" s="90"/>
      <c r="C5" s="90"/>
      <c r="D5" s="90"/>
      <c r="E5" s="91"/>
      <c r="F5" s="91"/>
      <c r="G5" s="91"/>
      <c r="H5" s="91"/>
      <c r="I5" s="91"/>
      <c r="J5" s="91"/>
      <c r="K5" s="90"/>
    </row>
    <row r="6" spans="1:11" ht="15.75" customHeight="1" x14ac:dyDescent="0.2">
      <c r="A6" s="14"/>
      <c r="B6" s="13"/>
      <c r="C6" s="14"/>
      <c r="D6" s="46"/>
      <c r="E6" s="47"/>
      <c r="F6" s="47"/>
      <c r="G6" s="47"/>
      <c r="H6" s="47"/>
      <c r="I6" s="47"/>
      <c r="J6" s="47"/>
      <c r="K6" s="13"/>
    </row>
    <row r="7" spans="1:11" ht="32.25" customHeight="1" x14ac:dyDescent="0.2">
      <c r="A7" s="96" t="s">
        <v>94</v>
      </c>
      <c r="B7" s="97" t="s">
        <v>95</v>
      </c>
      <c r="C7" s="96" t="s">
        <v>96</v>
      </c>
      <c r="D7" s="100" t="s">
        <v>97</v>
      </c>
      <c r="E7" s="95" t="s">
        <v>75</v>
      </c>
      <c r="F7" s="95" t="s">
        <v>99</v>
      </c>
      <c r="G7" s="95"/>
      <c r="H7" s="95"/>
      <c r="I7" s="95" t="s">
        <v>72</v>
      </c>
      <c r="J7" s="95"/>
      <c r="K7" s="96" t="s">
        <v>98</v>
      </c>
    </row>
    <row r="8" spans="1:11" ht="15.75" x14ac:dyDescent="0.2">
      <c r="A8" s="96"/>
      <c r="B8" s="98"/>
      <c r="C8" s="96"/>
      <c r="D8" s="100"/>
      <c r="E8" s="95"/>
      <c r="F8" s="95" t="s">
        <v>74</v>
      </c>
      <c r="G8" s="95"/>
      <c r="H8" s="95"/>
      <c r="I8" s="95" t="s">
        <v>100</v>
      </c>
      <c r="J8" s="95" t="s">
        <v>198</v>
      </c>
      <c r="K8" s="96"/>
    </row>
    <row r="9" spans="1:11" ht="15.75" x14ac:dyDescent="0.2">
      <c r="A9" s="96"/>
      <c r="B9" s="99"/>
      <c r="C9" s="96"/>
      <c r="D9" s="100"/>
      <c r="E9" s="48" t="s">
        <v>101</v>
      </c>
      <c r="F9" s="48" t="s">
        <v>102</v>
      </c>
      <c r="G9" s="48" t="s">
        <v>101</v>
      </c>
      <c r="H9" s="48" t="s">
        <v>104</v>
      </c>
      <c r="I9" s="95"/>
      <c r="J9" s="95"/>
      <c r="K9" s="96"/>
    </row>
    <row r="10" spans="1:11" ht="32.25" customHeight="1" x14ac:dyDescent="0.2">
      <c r="A10" s="49">
        <v>1</v>
      </c>
      <c r="B10" s="49">
        <v>2</v>
      </c>
      <c r="C10" s="49">
        <v>3</v>
      </c>
      <c r="D10" s="49">
        <v>4</v>
      </c>
      <c r="E10" s="48">
        <v>5</v>
      </c>
      <c r="F10" s="48">
        <v>6</v>
      </c>
      <c r="G10" s="48">
        <v>7</v>
      </c>
      <c r="H10" s="48">
        <v>8</v>
      </c>
      <c r="I10" s="48">
        <v>9</v>
      </c>
      <c r="J10" s="48">
        <v>10</v>
      </c>
      <c r="K10" s="49">
        <v>11</v>
      </c>
    </row>
    <row r="11" spans="1:11" ht="29.25" customHeight="1" x14ac:dyDescent="0.2">
      <c r="A11" s="101" t="s">
        <v>187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29.25" customHeight="1" x14ac:dyDescent="0.2">
      <c r="A12" s="92" t="s">
        <v>128</v>
      </c>
      <c r="B12" s="93"/>
      <c r="C12" s="93"/>
      <c r="D12" s="93"/>
      <c r="E12" s="93"/>
      <c r="F12" s="93"/>
      <c r="G12" s="93"/>
      <c r="H12" s="93"/>
      <c r="I12" s="93"/>
      <c r="J12" s="93"/>
      <c r="K12" s="94"/>
    </row>
    <row r="13" spans="1:11" ht="96.75" customHeight="1" x14ac:dyDescent="0.2">
      <c r="A13" s="37">
        <v>1</v>
      </c>
      <c r="B13" s="50" t="s">
        <v>129</v>
      </c>
      <c r="C13" s="37" t="s">
        <v>103</v>
      </c>
      <c r="D13" s="37" t="s">
        <v>119</v>
      </c>
      <c r="E13" s="84">
        <v>108.2</v>
      </c>
      <c r="F13" s="84">
        <v>112.6</v>
      </c>
      <c r="G13" s="84">
        <v>23.1</v>
      </c>
      <c r="H13" s="84">
        <f>G13-F13</f>
        <v>-89.5</v>
      </c>
      <c r="I13" s="84">
        <v>112.7</v>
      </c>
      <c r="J13" s="84">
        <v>112.8</v>
      </c>
      <c r="K13" s="51" t="s">
        <v>199</v>
      </c>
    </row>
    <row r="14" spans="1:11" ht="69" customHeight="1" x14ac:dyDescent="0.2">
      <c r="A14" s="37">
        <v>2</v>
      </c>
      <c r="B14" s="50" t="s">
        <v>130</v>
      </c>
      <c r="C14" s="37" t="s">
        <v>121</v>
      </c>
      <c r="D14" s="52" t="s">
        <v>119</v>
      </c>
      <c r="E14" s="77">
        <v>2827.9</v>
      </c>
      <c r="F14" s="77">
        <v>2179.4</v>
      </c>
      <c r="G14" s="77">
        <v>449.1</v>
      </c>
      <c r="H14" s="84">
        <f>G14-F14</f>
        <v>-1730.3000000000002</v>
      </c>
      <c r="I14" s="77">
        <v>2181.5</v>
      </c>
      <c r="J14" s="77">
        <v>2183.1999999999998</v>
      </c>
      <c r="K14" s="51" t="s">
        <v>199</v>
      </c>
    </row>
    <row r="15" spans="1:11" ht="105.75" customHeight="1" x14ac:dyDescent="0.2">
      <c r="A15" s="37">
        <v>3</v>
      </c>
      <c r="B15" s="50" t="s">
        <v>131</v>
      </c>
      <c r="C15" s="37" t="s">
        <v>132</v>
      </c>
      <c r="D15" s="37" t="s">
        <v>119</v>
      </c>
      <c r="E15" s="85">
        <v>9455.4</v>
      </c>
      <c r="F15" s="85">
        <v>9448.5</v>
      </c>
      <c r="G15" s="85">
        <v>6342.7</v>
      </c>
      <c r="H15" s="84">
        <f>G15-F15</f>
        <v>-3105.8</v>
      </c>
      <c r="I15" s="85">
        <v>9457.7000000000007</v>
      </c>
      <c r="J15" s="85">
        <v>9464.7999999999993</v>
      </c>
      <c r="K15" s="13" t="s">
        <v>206</v>
      </c>
    </row>
    <row r="16" spans="1:11" ht="64.5" customHeight="1" x14ac:dyDescent="0.2">
      <c r="A16" s="37">
        <v>4</v>
      </c>
      <c r="B16" s="50" t="s">
        <v>133</v>
      </c>
      <c r="C16" s="37" t="s">
        <v>103</v>
      </c>
      <c r="D16" s="37" t="s">
        <v>119</v>
      </c>
      <c r="E16" s="62">
        <v>97.3</v>
      </c>
      <c r="F16" s="62">
        <v>98.58</v>
      </c>
      <c r="G16" s="62">
        <v>98.7</v>
      </c>
      <c r="H16" s="84">
        <f>G16-F16</f>
        <v>0.12000000000000455</v>
      </c>
      <c r="I16" s="62">
        <v>98.58</v>
      </c>
      <c r="J16" s="62">
        <v>98.58</v>
      </c>
      <c r="K16" s="54" t="s">
        <v>203</v>
      </c>
    </row>
    <row r="17" spans="1:11" ht="97.5" customHeight="1" x14ac:dyDescent="0.2">
      <c r="A17" s="37">
        <v>5</v>
      </c>
      <c r="B17" s="50" t="s">
        <v>134</v>
      </c>
      <c r="C17" s="37" t="s">
        <v>103</v>
      </c>
      <c r="D17" s="37" t="s">
        <v>119</v>
      </c>
      <c r="E17" s="62">
        <v>100</v>
      </c>
      <c r="F17" s="62">
        <v>100</v>
      </c>
      <c r="G17" s="62">
        <v>100</v>
      </c>
      <c r="H17" s="84">
        <f>G17-F17</f>
        <v>0</v>
      </c>
      <c r="I17" s="62">
        <v>100</v>
      </c>
      <c r="J17" s="62">
        <v>100</v>
      </c>
      <c r="K17" s="54"/>
    </row>
    <row r="18" spans="1:11" ht="32.25" customHeight="1" x14ac:dyDescent="0.2">
      <c r="A18" s="92" t="s">
        <v>135</v>
      </c>
      <c r="B18" s="93"/>
      <c r="C18" s="93"/>
      <c r="D18" s="93"/>
      <c r="E18" s="93"/>
      <c r="F18" s="93"/>
      <c r="G18" s="93"/>
      <c r="H18" s="93"/>
      <c r="I18" s="93"/>
      <c r="J18" s="93"/>
      <c r="K18" s="94"/>
    </row>
    <row r="19" spans="1:11" ht="36.75" customHeight="1" x14ac:dyDescent="0.2">
      <c r="A19" s="92" t="s">
        <v>136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</row>
    <row r="20" spans="1:11" ht="81" customHeight="1" x14ac:dyDescent="0.2">
      <c r="A20" s="37">
        <v>6</v>
      </c>
      <c r="B20" s="50" t="s">
        <v>131</v>
      </c>
      <c r="C20" s="37" t="s">
        <v>132</v>
      </c>
      <c r="D20" s="37">
        <v>0.06</v>
      </c>
      <c r="E20" s="85">
        <v>9455.4</v>
      </c>
      <c r="F20" s="85">
        <v>9448.5</v>
      </c>
      <c r="G20" s="85">
        <v>6342.7</v>
      </c>
      <c r="H20" s="84">
        <f>G20-F20</f>
        <v>-3105.8</v>
      </c>
      <c r="I20" s="85">
        <v>9457.7000000000007</v>
      </c>
      <c r="J20" s="85">
        <v>9464.7999999999993</v>
      </c>
      <c r="K20" s="13" t="s">
        <v>206</v>
      </c>
    </row>
    <row r="21" spans="1:11" ht="81" customHeight="1" x14ac:dyDescent="0.2">
      <c r="A21" s="37">
        <v>7</v>
      </c>
      <c r="B21" s="50" t="s">
        <v>137</v>
      </c>
      <c r="C21" s="37" t="s">
        <v>132</v>
      </c>
      <c r="D21" s="37">
        <v>0.05</v>
      </c>
      <c r="E21" s="62">
        <v>96</v>
      </c>
      <c r="F21" s="62">
        <v>95.4</v>
      </c>
      <c r="G21" s="62">
        <v>83.5</v>
      </c>
      <c r="H21" s="62">
        <f>G21-F21</f>
        <v>-11.900000000000006</v>
      </c>
      <c r="I21" s="62">
        <v>95.4</v>
      </c>
      <c r="J21" s="62">
        <v>95.4</v>
      </c>
      <c r="K21" s="50" t="s">
        <v>207</v>
      </c>
    </row>
    <row r="22" spans="1:11" ht="83.25" customHeight="1" x14ac:dyDescent="0.2">
      <c r="A22" s="37">
        <v>8</v>
      </c>
      <c r="B22" s="50" t="s">
        <v>138</v>
      </c>
      <c r="C22" s="55" t="s">
        <v>103</v>
      </c>
      <c r="D22" s="55">
        <v>0.05</v>
      </c>
      <c r="E22" s="86">
        <v>13.3</v>
      </c>
      <c r="F22" s="86">
        <v>21.3</v>
      </c>
      <c r="G22" s="86">
        <v>20.6</v>
      </c>
      <c r="H22" s="62">
        <f>G22-F22</f>
        <v>-0.69999999999999929</v>
      </c>
      <c r="I22" s="86">
        <v>21.3</v>
      </c>
      <c r="J22" s="86">
        <v>21.3</v>
      </c>
      <c r="K22" s="54" t="s">
        <v>201</v>
      </c>
    </row>
    <row r="23" spans="1:11" ht="84" customHeight="1" x14ac:dyDescent="0.2">
      <c r="A23" s="37">
        <v>9</v>
      </c>
      <c r="B23" s="50" t="s">
        <v>139</v>
      </c>
      <c r="C23" s="37" t="s">
        <v>121</v>
      </c>
      <c r="D23" s="55">
        <v>0.05</v>
      </c>
      <c r="E23" s="87">
        <v>806</v>
      </c>
      <c r="F23" s="87">
        <v>715.3</v>
      </c>
      <c r="G23" s="87">
        <v>249.4</v>
      </c>
      <c r="H23" s="62">
        <f>G23-F23</f>
        <v>-465.9</v>
      </c>
      <c r="I23" s="87">
        <v>716</v>
      </c>
      <c r="J23" s="87">
        <v>716.6</v>
      </c>
      <c r="K23" s="51" t="s">
        <v>199</v>
      </c>
    </row>
    <row r="24" spans="1:11" ht="75.75" customHeight="1" x14ac:dyDescent="0.2">
      <c r="A24" s="37">
        <v>10</v>
      </c>
      <c r="B24" s="50" t="s">
        <v>140</v>
      </c>
      <c r="C24" s="37" t="s">
        <v>121</v>
      </c>
      <c r="D24" s="52">
        <v>0.05</v>
      </c>
      <c r="E24" s="77">
        <v>2827.9</v>
      </c>
      <c r="F24" s="88">
        <v>2814.1</v>
      </c>
      <c r="G24" s="77">
        <v>1751.1</v>
      </c>
      <c r="H24" s="62">
        <f>G24-F24</f>
        <v>-1063</v>
      </c>
      <c r="I24" s="77">
        <v>2814</v>
      </c>
      <c r="J24" s="77">
        <v>2814</v>
      </c>
      <c r="K24" s="51" t="s">
        <v>199</v>
      </c>
    </row>
    <row r="25" spans="1:11" ht="48.75" customHeight="1" x14ac:dyDescent="0.2">
      <c r="A25" s="92" t="s">
        <v>141</v>
      </c>
      <c r="B25" s="93"/>
      <c r="C25" s="93"/>
      <c r="D25" s="93"/>
      <c r="E25" s="93"/>
      <c r="F25" s="93"/>
      <c r="G25" s="93"/>
      <c r="H25" s="93"/>
      <c r="I25" s="93"/>
      <c r="J25" s="93"/>
      <c r="K25" s="94"/>
    </row>
    <row r="26" spans="1:11" ht="115.5" customHeight="1" x14ac:dyDescent="0.2">
      <c r="A26" s="37">
        <v>11</v>
      </c>
      <c r="B26" s="50" t="s">
        <v>142</v>
      </c>
      <c r="C26" s="37" t="s">
        <v>103</v>
      </c>
      <c r="D26" s="37">
        <v>0.06</v>
      </c>
      <c r="E26" s="56">
        <v>100</v>
      </c>
      <c r="F26" s="56">
        <v>100</v>
      </c>
      <c r="G26" s="56">
        <v>100</v>
      </c>
      <c r="H26" s="56">
        <v>0</v>
      </c>
      <c r="I26" s="57">
        <v>100</v>
      </c>
      <c r="J26" s="57">
        <v>100</v>
      </c>
      <c r="K26" s="54"/>
    </row>
    <row r="27" spans="1:11" ht="120" customHeight="1" x14ac:dyDescent="0.2">
      <c r="A27" s="37">
        <v>12</v>
      </c>
      <c r="B27" s="50" t="s">
        <v>143</v>
      </c>
      <c r="C27" s="37" t="s">
        <v>144</v>
      </c>
      <c r="D27" s="37">
        <v>0.05</v>
      </c>
      <c r="E27" s="58">
        <v>131788</v>
      </c>
      <c r="F27" s="58">
        <v>132803</v>
      </c>
      <c r="G27" s="58">
        <v>133113</v>
      </c>
      <c r="H27" s="59">
        <f>G27-F27</f>
        <v>310</v>
      </c>
      <c r="I27" s="60">
        <v>133513</v>
      </c>
      <c r="J27" s="60">
        <v>133913</v>
      </c>
      <c r="K27" s="61" t="s">
        <v>209</v>
      </c>
    </row>
    <row r="28" spans="1:11" ht="29.25" customHeight="1" x14ac:dyDescent="0.2">
      <c r="A28" s="92" t="s">
        <v>145</v>
      </c>
      <c r="B28" s="93"/>
      <c r="C28" s="93"/>
      <c r="D28" s="93"/>
      <c r="E28" s="93"/>
      <c r="F28" s="93"/>
      <c r="G28" s="93"/>
      <c r="H28" s="93"/>
      <c r="I28" s="104"/>
      <c r="J28" s="104"/>
      <c r="K28" s="94"/>
    </row>
    <row r="29" spans="1:11" ht="29.25" customHeight="1" x14ac:dyDescent="0.2">
      <c r="A29" s="92" t="s">
        <v>146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</row>
    <row r="30" spans="1:11" ht="67.5" customHeight="1" x14ac:dyDescent="0.2">
      <c r="A30" s="37">
        <v>13</v>
      </c>
      <c r="B30" s="50" t="s">
        <v>147</v>
      </c>
      <c r="C30" s="37" t="s">
        <v>121</v>
      </c>
      <c r="D30" s="37">
        <v>0.06</v>
      </c>
      <c r="E30" s="77">
        <v>2827.9</v>
      </c>
      <c r="F30" s="77">
        <v>2179.4</v>
      </c>
      <c r="G30" s="77">
        <v>449.1</v>
      </c>
      <c r="H30" s="84">
        <f>G30-F30</f>
        <v>-1730.3000000000002</v>
      </c>
      <c r="I30" s="77">
        <v>2181.5</v>
      </c>
      <c r="J30" s="77">
        <v>2183.1999999999998</v>
      </c>
      <c r="K30" s="51" t="s">
        <v>199</v>
      </c>
    </row>
    <row r="31" spans="1:11" ht="45" customHeight="1" x14ac:dyDescent="0.2">
      <c r="A31" s="37">
        <v>14</v>
      </c>
      <c r="B31" s="50" t="s">
        <v>148</v>
      </c>
      <c r="C31" s="37" t="s">
        <v>120</v>
      </c>
      <c r="D31" s="37">
        <v>0.05</v>
      </c>
      <c r="E31" s="62">
        <v>0.81</v>
      </c>
      <c r="F31" s="53">
        <v>0.81</v>
      </c>
      <c r="G31" s="53">
        <v>0.81</v>
      </c>
      <c r="H31" s="62">
        <v>0</v>
      </c>
      <c r="I31" s="53">
        <v>0.81</v>
      </c>
      <c r="J31" s="53">
        <v>0.81</v>
      </c>
      <c r="K31" s="54" t="s">
        <v>180</v>
      </c>
    </row>
    <row r="32" spans="1:11" ht="60" customHeight="1" x14ac:dyDescent="0.2">
      <c r="A32" s="37">
        <v>15</v>
      </c>
      <c r="B32" s="50" t="s">
        <v>149</v>
      </c>
      <c r="C32" s="37" t="s">
        <v>121</v>
      </c>
      <c r="D32" s="37">
        <v>0.06</v>
      </c>
      <c r="E32" s="62">
        <v>26.3</v>
      </c>
      <c r="F32" s="62">
        <v>26.5</v>
      </c>
      <c r="G32" s="62">
        <v>26.4</v>
      </c>
      <c r="H32" s="62">
        <v>0</v>
      </c>
      <c r="I32" s="62">
        <v>26.5</v>
      </c>
      <c r="J32" s="62">
        <v>26.5</v>
      </c>
      <c r="K32" s="63"/>
    </row>
    <row r="33" spans="1:11" ht="61.5" customHeight="1" x14ac:dyDescent="0.2">
      <c r="A33" s="37">
        <v>16</v>
      </c>
      <c r="B33" s="50" t="s">
        <v>150</v>
      </c>
      <c r="C33" s="37" t="s">
        <v>151</v>
      </c>
      <c r="D33" s="37">
        <v>0.05</v>
      </c>
      <c r="E33" s="62">
        <v>1.6</v>
      </c>
      <c r="F33" s="62">
        <v>1.6</v>
      </c>
      <c r="G33" s="62">
        <v>1.6</v>
      </c>
      <c r="H33" s="62">
        <v>0</v>
      </c>
      <c r="I33" s="62">
        <v>1.6</v>
      </c>
      <c r="J33" s="62">
        <v>1.6</v>
      </c>
      <c r="K33" s="63"/>
    </row>
    <row r="34" spans="1:11" ht="29.25" customHeight="1" x14ac:dyDescent="0.2">
      <c r="A34" s="92" t="s">
        <v>152</v>
      </c>
      <c r="B34" s="93"/>
      <c r="C34" s="93"/>
      <c r="D34" s="93"/>
      <c r="E34" s="93"/>
      <c r="F34" s="93"/>
      <c r="G34" s="93"/>
      <c r="H34" s="93"/>
      <c r="I34" s="93"/>
      <c r="J34" s="93"/>
      <c r="K34" s="94"/>
    </row>
    <row r="35" spans="1:11" ht="29.25" customHeight="1" x14ac:dyDescent="0.2">
      <c r="A35" s="92" t="s">
        <v>153</v>
      </c>
      <c r="B35" s="93"/>
      <c r="C35" s="93"/>
      <c r="D35" s="93"/>
      <c r="E35" s="93"/>
      <c r="F35" s="93"/>
      <c r="G35" s="93"/>
      <c r="H35" s="93"/>
      <c r="I35" s="93"/>
      <c r="J35" s="93"/>
      <c r="K35" s="94"/>
    </row>
    <row r="36" spans="1:11" ht="65.25" customHeight="1" x14ac:dyDescent="0.2">
      <c r="A36" s="37">
        <v>17</v>
      </c>
      <c r="B36" s="50" t="s">
        <v>133</v>
      </c>
      <c r="C36" s="37" t="s">
        <v>103</v>
      </c>
      <c r="D36" s="37">
        <v>0.06</v>
      </c>
      <c r="E36" s="37">
        <v>97.3</v>
      </c>
      <c r="F36" s="37">
        <v>98.58</v>
      </c>
      <c r="G36" s="37">
        <v>98.7</v>
      </c>
      <c r="H36" s="56">
        <f>G36-F36</f>
        <v>0.12000000000000455</v>
      </c>
      <c r="I36" s="64">
        <v>98.58</v>
      </c>
      <c r="J36" s="64">
        <v>98.58</v>
      </c>
      <c r="K36" s="54" t="s">
        <v>203</v>
      </c>
    </row>
    <row r="37" spans="1:11" ht="75.75" customHeight="1" x14ac:dyDescent="0.2">
      <c r="A37" s="37">
        <v>18</v>
      </c>
      <c r="B37" s="50" t="s">
        <v>154</v>
      </c>
      <c r="C37" s="37" t="s">
        <v>103</v>
      </c>
      <c r="D37" s="37">
        <v>0.05</v>
      </c>
      <c r="E37" s="37">
        <v>41.1</v>
      </c>
      <c r="F37" s="37">
        <v>39.700000000000003</v>
      </c>
      <c r="G37" s="37">
        <v>68.3</v>
      </c>
      <c r="H37" s="56">
        <f>G37-F37</f>
        <v>28.599999999999994</v>
      </c>
      <c r="I37" s="56">
        <v>39.700000000000003</v>
      </c>
      <c r="J37" s="56">
        <v>39.700000000000003</v>
      </c>
      <c r="K37" s="54" t="s">
        <v>205</v>
      </c>
    </row>
    <row r="38" spans="1:11" ht="71.25" customHeight="1" x14ac:dyDescent="0.2">
      <c r="A38" s="37">
        <v>19</v>
      </c>
      <c r="B38" s="50" t="s">
        <v>155</v>
      </c>
      <c r="C38" s="37" t="s">
        <v>103</v>
      </c>
      <c r="D38" s="37">
        <v>0.05</v>
      </c>
      <c r="E38" s="37">
        <v>88.2</v>
      </c>
      <c r="F38" s="56">
        <v>90</v>
      </c>
      <c r="G38" s="56">
        <v>88</v>
      </c>
      <c r="H38" s="56">
        <f>G38-F38</f>
        <v>-2</v>
      </c>
      <c r="I38" s="56">
        <v>91</v>
      </c>
      <c r="J38" s="56">
        <v>91</v>
      </c>
      <c r="K38" s="54" t="s">
        <v>204</v>
      </c>
    </row>
    <row r="39" spans="1:11" ht="29.25" customHeight="1" x14ac:dyDescent="0.2">
      <c r="A39" s="92" t="s">
        <v>156</v>
      </c>
      <c r="B39" s="93"/>
      <c r="C39" s="93"/>
      <c r="D39" s="93"/>
      <c r="E39" s="93"/>
      <c r="F39" s="93"/>
      <c r="G39" s="93"/>
      <c r="H39" s="93"/>
      <c r="I39" s="93"/>
      <c r="J39" s="93"/>
      <c r="K39" s="94"/>
    </row>
    <row r="40" spans="1:11" ht="29.25" customHeight="1" x14ac:dyDescent="0.2">
      <c r="A40" s="92" t="s">
        <v>157</v>
      </c>
      <c r="B40" s="93"/>
      <c r="C40" s="93"/>
      <c r="D40" s="93"/>
      <c r="E40" s="93"/>
      <c r="F40" s="93"/>
      <c r="G40" s="93"/>
      <c r="H40" s="93"/>
      <c r="I40" s="93"/>
      <c r="J40" s="93"/>
      <c r="K40" s="94"/>
    </row>
    <row r="41" spans="1:11" ht="44.25" customHeight="1" x14ac:dyDescent="0.2">
      <c r="A41" s="37">
        <v>20</v>
      </c>
      <c r="B41" s="50" t="s">
        <v>158</v>
      </c>
      <c r="C41" s="37" t="s">
        <v>103</v>
      </c>
      <c r="D41" s="37">
        <v>0.04</v>
      </c>
      <c r="E41" s="56">
        <v>100</v>
      </c>
      <c r="F41" s="56">
        <v>100</v>
      </c>
      <c r="G41" s="56">
        <v>100</v>
      </c>
      <c r="H41" s="56">
        <v>0</v>
      </c>
      <c r="I41" s="56">
        <v>100</v>
      </c>
      <c r="J41" s="56">
        <v>100</v>
      </c>
      <c r="K41" s="54"/>
    </row>
    <row r="42" spans="1:11" ht="42" customHeight="1" x14ac:dyDescent="0.2">
      <c r="A42" s="37">
        <v>21</v>
      </c>
      <c r="B42" s="50" t="s">
        <v>159</v>
      </c>
      <c r="C42" s="37" t="s">
        <v>103</v>
      </c>
      <c r="D42" s="37">
        <v>0.04</v>
      </c>
      <c r="E42" s="56">
        <v>100</v>
      </c>
      <c r="F42" s="56">
        <v>100</v>
      </c>
      <c r="G42" s="56">
        <v>100</v>
      </c>
      <c r="H42" s="56">
        <v>0</v>
      </c>
      <c r="I42" s="56">
        <v>100</v>
      </c>
      <c r="J42" s="56">
        <v>100</v>
      </c>
      <c r="K42" s="54"/>
    </row>
    <row r="43" spans="1:11" ht="102" customHeight="1" x14ac:dyDescent="0.2">
      <c r="A43" s="37">
        <v>22</v>
      </c>
      <c r="B43" s="50" t="s">
        <v>160</v>
      </c>
      <c r="C43" s="37" t="s">
        <v>161</v>
      </c>
      <c r="D43" s="37">
        <v>0.05</v>
      </c>
      <c r="E43" s="56">
        <v>109.1</v>
      </c>
      <c r="F43" s="56">
        <v>110</v>
      </c>
      <c r="G43" s="56">
        <v>114.9</v>
      </c>
      <c r="H43" s="56">
        <f>G43-F43</f>
        <v>4.9000000000000057</v>
      </c>
      <c r="I43" s="56">
        <v>112</v>
      </c>
      <c r="J43" s="56">
        <v>114</v>
      </c>
      <c r="K43" s="50" t="s">
        <v>200</v>
      </c>
    </row>
    <row r="44" spans="1:11" ht="49.5" customHeight="1" x14ac:dyDescent="0.2">
      <c r="A44" s="37">
        <v>23</v>
      </c>
      <c r="B44" s="50" t="s">
        <v>162</v>
      </c>
      <c r="C44" s="37" t="s">
        <v>132</v>
      </c>
      <c r="D44" s="55">
        <v>0.05</v>
      </c>
      <c r="E44" s="65">
        <v>7947</v>
      </c>
      <c r="F44" s="65">
        <v>8000</v>
      </c>
      <c r="G44" s="65">
        <v>8000</v>
      </c>
      <c r="H44" s="66">
        <f>G44-F44</f>
        <v>0</v>
      </c>
      <c r="I44" s="65">
        <v>8200</v>
      </c>
      <c r="J44" s="65">
        <v>8400</v>
      </c>
      <c r="K44" s="54"/>
    </row>
    <row r="45" spans="1:11" ht="60.75" customHeight="1" x14ac:dyDescent="0.2">
      <c r="A45" s="37">
        <v>24</v>
      </c>
      <c r="B45" s="50" t="s">
        <v>163</v>
      </c>
      <c r="C45" s="37" t="s">
        <v>120</v>
      </c>
      <c r="D45" s="37">
        <v>0.03</v>
      </c>
      <c r="E45" s="56">
        <v>2</v>
      </c>
      <c r="F45" s="56" t="s">
        <v>260</v>
      </c>
      <c r="G45" s="56">
        <v>0</v>
      </c>
      <c r="H45" s="56">
        <v>-1</v>
      </c>
      <c r="I45" s="56" t="s">
        <v>260</v>
      </c>
      <c r="J45" s="56" t="s">
        <v>260</v>
      </c>
      <c r="K45" s="63" t="s">
        <v>202</v>
      </c>
    </row>
    <row r="46" spans="1:11" ht="74.25" customHeight="1" x14ac:dyDescent="0.2">
      <c r="A46" s="37">
        <v>25</v>
      </c>
      <c r="B46" s="50" t="s">
        <v>164</v>
      </c>
      <c r="C46" s="37" t="s">
        <v>103</v>
      </c>
      <c r="D46" s="37">
        <v>0.04</v>
      </c>
      <c r="E46" s="56">
        <v>95</v>
      </c>
      <c r="F46" s="56">
        <v>95</v>
      </c>
      <c r="G46" s="56">
        <v>95</v>
      </c>
      <c r="H46" s="56">
        <v>0</v>
      </c>
      <c r="I46" s="56">
        <v>95</v>
      </c>
      <c r="J46" s="56">
        <v>95</v>
      </c>
      <c r="K46" s="54"/>
    </row>
    <row r="49" spans="2:11" ht="32.25" customHeight="1" x14ac:dyDescent="0.2">
      <c r="B49" s="20" t="s">
        <v>258</v>
      </c>
      <c r="K49" s="20" t="s">
        <v>259</v>
      </c>
    </row>
  </sheetData>
  <customSheetViews>
    <customSheetView guid="{0128B7C0-7A9F-4F66-8054-5BD4C513B16A}" scale="70" showPageBreaks="1" printArea="1" showAutoFilter="1" view="pageBreakPreview">
      <pane ySplit="8" topLeftCell="A282" activePane="bottomLeft" state="frozen"/>
      <selection pane="bottomLeft" activeCell="C7" sqref="C7:C9"/>
      <rowBreaks count="4" manualBreakCount="4">
        <brk id="25" max="10" man="1"/>
        <brk id="63" max="10" man="1"/>
        <brk id="137" max="10" man="1"/>
        <brk id="275" max="10" man="1"/>
      </rowBreaks>
      <pageMargins left="0.11811023622047245" right="0.11811023622047245" top="0.19685039370078741" bottom="0.19685039370078741" header="0.31496062992125984" footer="0.31496062992125984"/>
      <pageSetup paperSize="9" scale="70" orientation="landscape" r:id="rId1"/>
      <autoFilter ref="A10:K309"/>
    </customSheetView>
    <customSheetView guid="{D4F41135-9A0E-47CD-82B9-17EDA30167E2}" scale="70" showPageBreaks="1" printArea="1" showAutoFilter="1" view="pageBreakPreview">
      <pane ySplit="5" topLeftCell="A106" activePane="bottomLeft" state="frozen"/>
      <selection pane="bottomLeft" activeCell="A99" sqref="A99:K99"/>
      <pageMargins left="0.11811023622047245" right="0.11811023622047245" top="0.19685039370078741" bottom="0.19685039370078741" header="0.31496062992125984" footer="0.31496062992125984"/>
      <pageSetup paperSize="9" scale="70" orientation="landscape" r:id="rId2"/>
      <autoFilter ref="A7:K306"/>
    </customSheetView>
    <customSheetView guid="{DB3F036E-BA58-4DF8-8B1B-59D570BDE98B}" scale="70" showPageBreaks="1" printArea="1" showAutoFilter="1" view="pageBreakPreview">
      <pane ySplit="5" topLeftCell="A111" activePane="bottomLeft" state="frozen"/>
      <selection pane="bottomLeft" activeCell="B122" sqref="B122"/>
      <pageMargins left="0.11811023622047245" right="0.11811023622047245" top="0.19685039370078741" bottom="0.19685039370078741" header="0.31496062992125984" footer="0.31496062992125984"/>
      <pageSetup paperSize="9" scale="70" orientation="landscape" r:id="rId3"/>
      <autoFilter ref="A7:K306"/>
    </customSheetView>
  </customSheetViews>
  <mergeCells count="23">
    <mergeCell ref="A40:K40"/>
    <mergeCell ref="F8:H8"/>
    <mergeCell ref="F7:H7"/>
    <mergeCell ref="I7:J7"/>
    <mergeCell ref="K7:K9"/>
    <mergeCell ref="I8:I9"/>
    <mergeCell ref="J8:J9"/>
    <mergeCell ref="A7:A9"/>
    <mergeCell ref="B7:B9"/>
    <mergeCell ref="C7:C9"/>
    <mergeCell ref="D7:D9"/>
    <mergeCell ref="E7:E8"/>
    <mergeCell ref="A11:K11"/>
    <mergeCell ref="A12:K12"/>
    <mergeCell ref="A28:K28"/>
    <mergeCell ref="A25:K25"/>
    <mergeCell ref="A5:K5"/>
    <mergeCell ref="A29:K29"/>
    <mergeCell ref="A34:K34"/>
    <mergeCell ref="A35:K35"/>
    <mergeCell ref="A39:K39"/>
    <mergeCell ref="A18:K18"/>
    <mergeCell ref="A19:K19"/>
  </mergeCells>
  <pageMargins left="0.39370078740157483" right="0.39370078740157483" top="1.1811023622047245" bottom="0.59055118110236227" header="0.31496062992125984" footer="0.31496062992125984"/>
  <pageSetup paperSize="9" scale="57" fitToHeight="40" orientation="landscape" r:id="rId4"/>
  <headerFooter>
    <oddFooter>&amp;R&amp;"Times New Roman,обычный"&amp;14&amp;P</oddFooter>
  </headerFooter>
  <rowBreaks count="1" manualBreakCount="1">
    <brk id="1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67"/>
  <sheetViews>
    <sheetView showGridLines="0" view="pageBreakPreview" zoomScale="60" zoomScaleNormal="100" workbookViewId="0">
      <pane xSplit="2" ySplit="10" topLeftCell="C11" activePane="bottomRight" state="frozen"/>
      <selection pane="topRight" activeCell="C1" sqref="C1"/>
      <selection pane="bottomLeft" activeCell="A7" sqref="A7"/>
      <selection pane="bottomRight" activeCell="M14" sqref="M14:M16"/>
    </sheetView>
  </sheetViews>
  <sheetFormatPr defaultColWidth="9.140625" defaultRowHeight="38.25" customHeight="1" outlineLevelRow="2" x14ac:dyDescent="0.25"/>
  <cols>
    <col min="1" max="1" width="18.85546875" style="23" customWidth="1"/>
    <col min="2" max="2" width="54.42578125" style="25" customWidth="1"/>
    <col min="3" max="3" width="43.5703125" style="25" customWidth="1"/>
    <col min="4" max="5" width="9.7109375" style="26" customWidth="1"/>
    <col min="6" max="6" width="17" style="26" customWidth="1"/>
    <col min="7" max="7" width="9.7109375" style="26" customWidth="1"/>
    <col min="8" max="8" width="15.42578125" style="24" customWidth="1"/>
    <col min="9" max="9" width="19" style="24" customWidth="1"/>
    <col min="10" max="10" width="15.5703125" style="24" customWidth="1"/>
    <col min="11" max="12" width="15.42578125" style="24" customWidth="1"/>
    <col min="13" max="13" width="52.7109375" style="33" customWidth="1"/>
    <col min="14" max="16384" width="9.140625" style="16"/>
  </cols>
  <sheetData>
    <row r="1" spans="1:13" ht="18.75" x14ac:dyDescent="0.25">
      <c r="M1" s="67" t="s">
        <v>185</v>
      </c>
    </row>
    <row r="2" spans="1:13" ht="18.75" x14ac:dyDescent="0.25">
      <c r="M2" s="68"/>
    </row>
    <row r="3" spans="1:13" ht="18.75" x14ac:dyDescent="0.25">
      <c r="M3" s="68"/>
    </row>
    <row r="4" spans="1:13" ht="18.75" customHeight="1" x14ac:dyDescent="0.25">
      <c r="A4" s="127" t="s">
        <v>182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9.75" customHeight="1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5" customHeight="1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4.25" customHeight="1" x14ac:dyDescent="0.25">
      <c r="A7" s="17"/>
      <c r="B7" s="17"/>
      <c r="C7" s="17"/>
      <c r="D7" s="9"/>
      <c r="E7" s="9"/>
      <c r="F7" s="9"/>
      <c r="G7" s="9"/>
      <c r="H7" s="9"/>
      <c r="I7" s="9"/>
      <c r="J7" s="9"/>
      <c r="K7" s="9"/>
      <c r="L7" s="9"/>
      <c r="M7" s="32" t="s">
        <v>181</v>
      </c>
    </row>
    <row r="8" spans="1:13" ht="15.75" x14ac:dyDescent="0.25">
      <c r="A8" s="136" t="s">
        <v>189</v>
      </c>
      <c r="B8" s="137" t="s">
        <v>190</v>
      </c>
      <c r="C8" s="138" t="s">
        <v>76</v>
      </c>
      <c r="D8" s="138" t="s">
        <v>81</v>
      </c>
      <c r="E8" s="138"/>
      <c r="F8" s="138"/>
      <c r="G8" s="138"/>
      <c r="H8" s="138" t="s">
        <v>99</v>
      </c>
      <c r="I8" s="138"/>
      <c r="J8" s="138"/>
      <c r="K8" s="136" t="s">
        <v>72</v>
      </c>
      <c r="L8" s="136"/>
      <c r="M8" s="136" t="s">
        <v>191</v>
      </c>
    </row>
    <row r="9" spans="1:13" ht="23.45" customHeight="1" x14ac:dyDescent="0.25">
      <c r="A9" s="136"/>
      <c r="B9" s="137"/>
      <c r="C9" s="138"/>
      <c r="D9" s="138"/>
      <c r="E9" s="138"/>
      <c r="F9" s="138"/>
      <c r="G9" s="138"/>
      <c r="H9" s="138" t="s">
        <v>74</v>
      </c>
      <c r="I9" s="138"/>
      <c r="J9" s="138" t="s">
        <v>192</v>
      </c>
      <c r="K9" s="136"/>
      <c r="L9" s="136"/>
      <c r="M9" s="136"/>
    </row>
    <row r="10" spans="1:13" ht="21.75" customHeight="1" x14ac:dyDescent="0.25">
      <c r="A10" s="136"/>
      <c r="B10" s="137"/>
      <c r="C10" s="138"/>
      <c r="D10" s="69" t="s">
        <v>77</v>
      </c>
      <c r="E10" s="69" t="s">
        <v>78</v>
      </c>
      <c r="F10" s="69" t="s">
        <v>79</v>
      </c>
      <c r="G10" s="69" t="s">
        <v>80</v>
      </c>
      <c r="H10" s="69" t="s">
        <v>102</v>
      </c>
      <c r="I10" s="70" t="s">
        <v>101</v>
      </c>
      <c r="J10" s="139"/>
      <c r="K10" s="70" t="s">
        <v>73</v>
      </c>
      <c r="L10" s="69" t="s">
        <v>193</v>
      </c>
      <c r="M10" s="136"/>
    </row>
    <row r="11" spans="1:13" ht="38.25" customHeight="1" outlineLevel="2" x14ac:dyDescent="0.25">
      <c r="A11" s="134" t="s">
        <v>60</v>
      </c>
      <c r="B11" s="131" t="s">
        <v>61</v>
      </c>
      <c r="C11" s="78" t="s">
        <v>85</v>
      </c>
      <c r="D11" s="79"/>
      <c r="E11" s="79"/>
      <c r="F11" s="79"/>
      <c r="G11" s="79"/>
      <c r="H11" s="80">
        <f>H13</f>
        <v>185536.8</v>
      </c>
      <c r="I11" s="80">
        <f t="shared" ref="I11:L11" si="0">I13</f>
        <v>183218.6</v>
      </c>
      <c r="J11" s="80">
        <f t="shared" si="0"/>
        <v>-2318.1999999999935</v>
      </c>
      <c r="K11" s="80">
        <f t="shared" si="0"/>
        <v>174657.8</v>
      </c>
      <c r="L11" s="80">
        <f t="shared" si="0"/>
        <v>204169.80000000002</v>
      </c>
      <c r="M11" s="128"/>
    </row>
    <row r="12" spans="1:13" ht="38.25" customHeight="1" outlineLevel="2" x14ac:dyDescent="0.25">
      <c r="A12" s="135"/>
      <c r="B12" s="132"/>
      <c r="C12" s="78" t="s">
        <v>83</v>
      </c>
      <c r="D12" s="79"/>
      <c r="E12" s="79"/>
      <c r="F12" s="79"/>
      <c r="G12" s="79"/>
      <c r="H12" s="80"/>
      <c r="I12" s="80"/>
      <c r="J12" s="80"/>
      <c r="K12" s="80"/>
      <c r="L12" s="80"/>
      <c r="M12" s="129"/>
    </row>
    <row r="13" spans="1:13" ht="38.25" customHeight="1" outlineLevel="2" x14ac:dyDescent="0.25">
      <c r="A13" s="135"/>
      <c r="B13" s="133"/>
      <c r="C13" s="78" t="s">
        <v>4</v>
      </c>
      <c r="D13" s="79" t="s">
        <v>5</v>
      </c>
      <c r="E13" s="79" t="s">
        <v>86</v>
      </c>
      <c r="F13" s="79" t="s">
        <v>86</v>
      </c>
      <c r="G13" s="79" t="s">
        <v>86</v>
      </c>
      <c r="H13" s="80">
        <f>H16+H40+H59+H72+H87</f>
        <v>185536.8</v>
      </c>
      <c r="I13" s="80">
        <v>183218.6</v>
      </c>
      <c r="J13" s="80">
        <f>J16+J40+J59+J72+J87</f>
        <v>-2318.1999999999935</v>
      </c>
      <c r="K13" s="80">
        <f>K16+K40+K59+K72+K87</f>
        <v>174657.8</v>
      </c>
      <c r="L13" s="80">
        <f>L16+L40+L59+L72+L87</f>
        <v>204169.80000000002</v>
      </c>
      <c r="M13" s="130"/>
    </row>
    <row r="14" spans="1:13" ht="38.25" customHeight="1" x14ac:dyDescent="0.25">
      <c r="A14" s="123" t="s">
        <v>67</v>
      </c>
      <c r="B14" s="125" t="s">
        <v>62</v>
      </c>
      <c r="C14" s="81" t="s">
        <v>82</v>
      </c>
      <c r="D14" s="82"/>
      <c r="E14" s="82"/>
      <c r="F14" s="82"/>
      <c r="G14" s="82"/>
      <c r="H14" s="83">
        <f>H16</f>
        <v>62184.9</v>
      </c>
      <c r="I14" s="83">
        <f t="shared" ref="I14:L14" si="1">I16</f>
        <v>62184.9</v>
      </c>
      <c r="J14" s="83">
        <f t="shared" si="1"/>
        <v>0</v>
      </c>
      <c r="K14" s="83">
        <f t="shared" si="1"/>
        <v>59902.299999999996</v>
      </c>
      <c r="L14" s="83">
        <f t="shared" si="1"/>
        <v>59867.899999999994</v>
      </c>
      <c r="M14" s="120"/>
    </row>
    <row r="15" spans="1:13" ht="38.25" customHeight="1" x14ac:dyDescent="0.25">
      <c r="A15" s="124"/>
      <c r="B15" s="126"/>
      <c r="C15" s="81" t="s">
        <v>83</v>
      </c>
      <c r="D15" s="82"/>
      <c r="E15" s="82"/>
      <c r="F15" s="82"/>
      <c r="G15" s="82"/>
      <c r="H15" s="83"/>
      <c r="I15" s="83"/>
      <c r="J15" s="83"/>
      <c r="K15" s="83"/>
      <c r="L15" s="83"/>
      <c r="M15" s="121"/>
    </row>
    <row r="16" spans="1:13" ht="38.25" customHeight="1" x14ac:dyDescent="0.25">
      <c r="A16" s="124"/>
      <c r="B16" s="126"/>
      <c r="C16" s="81" t="s">
        <v>4</v>
      </c>
      <c r="D16" s="82" t="s">
        <v>5</v>
      </c>
      <c r="E16" s="82" t="s">
        <v>86</v>
      </c>
      <c r="F16" s="82" t="s">
        <v>86</v>
      </c>
      <c r="G16" s="82" t="s">
        <v>86</v>
      </c>
      <c r="H16" s="83">
        <f>H19+H22+H25+H28+H31+H34+H37</f>
        <v>62184.9</v>
      </c>
      <c r="I16" s="83">
        <f>I19+I22+I25+I28+I31+I34+I37</f>
        <v>62184.9</v>
      </c>
      <c r="J16" s="83">
        <f>J19+J22+J25+J28+J31+J34+J37</f>
        <v>0</v>
      </c>
      <c r="K16" s="83">
        <f>K19+K22+K25+K28+K31+K34+K37</f>
        <v>59902.299999999996</v>
      </c>
      <c r="L16" s="83">
        <f>L19+L22+L25+L28+L31+L34+L37</f>
        <v>59867.899999999994</v>
      </c>
      <c r="M16" s="122"/>
    </row>
    <row r="17" spans="1:13" ht="38.25" customHeight="1" outlineLevel="1" x14ac:dyDescent="0.25">
      <c r="A17" s="105" t="s">
        <v>105</v>
      </c>
      <c r="B17" s="114" t="s">
        <v>11</v>
      </c>
      <c r="C17" s="71" t="s">
        <v>84</v>
      </c>
      <c r="D17" s="69"/>
      <c r="E17" s="69"/>
      <c r="F17" s="69"/>
      <c r="G17" s="69"/>
      <c r="H17" s="12">
        <f>H19</f>
        <v>60305.8</v>
      </c>
      <c r="I17" s="12">
        <f t="shared" ref="I17:L17" si="2">I19</f>
        <v>60305.8</v>
      </c>
      <c r="J17" s="12">
        <f t="shared" si="2"/>
        <v>0</v>
      </c>
      <c r="K17" s="12">
        <f t="shared" si="2"/>
        <v>59311.9</v>
      </c>
      <c r="L17" s="12">
        <f t="shared" si="2"/>
        <v>59277.5</v>
      </c>
      <c r="M17" s="111"/>
    </row>
    <row r="18" spans="1:13" ht="38.25" customHeight="1" outlineLevel="1" x14ac:dyDescent="0.25">
      <c r="A18" s="106"/>
      <c r="B18" s="115"/>
      <c r="C18" s="71" t="s">
        <v>83</v>
      </c>
      <c r="D18" s="69"/>
      <c r="E18" s="69"/>
      <c r="F18" s="69"/>
      <c r="G18" s="69"/>
      <c r="H18" s="12"/>
      <c r="I18" s="12"/>
      <c r="J18" s="12"/>
      <c r="K18" s="12"/>
      <c r="L18" s="12"/>
      <c r="M18" s="112"/>
    </row>
    <row r="19" spans="1:13" ht="38.25" customHeight="1" outlineLevel="2" x14ac:dyDescent="0.25">
      <c r="A19" s="107"/>
      <c r="B19" s="116"/>
      <c r="C19" s="71" t="s">
        <v>4</v>
      </c>
      <c r="D19" s="69" t="s">
        <v>5</v>
      </c>
      <c r="E19" s="69" t="s">
        <v>12</v>
      </c>
      <c r="F19" s="69" t="s">
        <v>10</v>
      </c>
      <c r="G19" s="69" t="s">
        <v>0</v>
      </c>
      <c r="H19" s="12">
        <v>60305.8</v>
      </c>
      <c r="I19" s="12">
        <v>60305.8</v>
      </c>
      <c r="J19" s="12">
        <f t="shared" ref="J19:J37" si="3">I19-H19</f>
        <v>0</v>
      </c>
      <c r="K19" s="12">
        <v>59311.9</v>
      </c>
      <c r="L19" s="12">
        <v>59277.5</v>
      </c>
      <c r="M19" s="113"/>
    </row>
    <row r="20" spans="1:13" ht="38.25" customHeight="1" outlineLevel="2" x14ac:dyDescent="0.25">
      <c r="A20" s="105" t="s">
        <v>106</v>
      </c>
      <c r="B20" s="108" t="s">
        <v>212</v>
      </c>
      <c r="C20" s="71" t="s">
        <v>84</v>
      </c>
      <c r="D20" s="69"/>
      <c r="E20" s="69"/>
      <c r="F20" s="69"/>
      <c r="G20" s="69"/>
      <c r="H20" s="12">
        <f>H22</f>
        <v>1002.3</v>
      </c>
      <c r="I20" s="12">
        <f t="shared" ref="I20:L20" si="4">I22</f>
        <v>1002.3</v>
      </c>
      <c r="J20" s="12">
        <f t="shared" si="4"/>
        <v>0</v>
      </c>
      <c r="K20" s="12">
        <f t="shared" si="4"/>
        <v>0</v>
      </c>
      <c r="L20" s="12">
        <f t="shared" si="4"/>
        <v>0</v>
      </c>
      <c r="M20" s="111"/>
    </row>
    <row r="21" spans="1:13" ht="44.25" customHeight="1" outlineLevel="2" x14ac:dyDescent="0.25">
      <c r="A21" s="106"/>
      <c r="B21" s="109"/>
      <c r="C21" s="71" t="s">
        <v>83</v>
      </c>
      <c r="D21" s="69"/>
      <c r="E21" s="69"/>
      <c r="F21" s="69"/>
      <c r="G21" s="69"/>
      <c r="H21" s="12"/>
      <c r="I21" s="12"/>
      <c r="J21" s="12"/>
      <c r="K21" s="12"/>
      <c r="L21" s="12"/>
      <c r="M21" s="112"/>
    </row>
    <row r="22" spans="1:13" ht="51.75" customHeight="1" outlineLevel="2" x14ac:dyDescent="0.25">
      <c r="A22" s="107"/>
      <c r="B22" s="110"/>
      <c r="C22" s="71" t="s">
        <v>4</v>
      </c>
      <c r="D22" s="69" t="s">
        <v>5</v>
      </c>
      <c r="E22" s="69" t="s">
        <v>12</v>
      </c>
      <c r="F22" s="69" t="s">
        <v>208</v>
      </c>
      <c r="G22" s="69" t="s">
        <v>0</v>
      </c>
      <c r="H22" s="12">
        <v>1002.3</v>
      </c>
      <c r="I22" s="12">
        <v>1002.3</v>
      </c>
      <c r="J22" s="12">
        <f t="shared" si="3"/>
        <v>0</v>
      </c>
      <c r="K22" s="12">
        <v>0</v>
      </c>
      <c r="L22" s="12">
        <v>0</v>
      </c>
      <c r="M22" s="113"/>
    </row>
    <row r="23" spans="1:13" ht="38.25" customHeight="1" outlineLevel="2" x14ac:dyDescent="0.25">
      <c r="A23" s="105" t="s">
        <v>107</v>
      </c>
      <c r="B23" s="114" t="s">
        <v>16</v>
      </c>
      <c r="C23" s="71" t="s">
        <v>84</v>
      </c>
      <c r="D23" s="69"/>
      <c r="E23" s="69"/>
      <c r="F23" s="69"/>
      <c r="G23" s="69"/>
      <c r="H23" s="12">
        <f>H25</f>
        <v>540.1</v>
      </c>
      <c r="I23" s="12">
        <f t="shared" ref="I23:L23" si="5">I25</f>
        <v>540.1</v>
      </c>
      <c r="J23" s="12">
        <f t="shared" si="5"/>
        <v>0</v>
      </c>
      <c r="K23" s="12">
        <f t="shared" si="5"/>
        <v>241.6</v>
      </c>
      <c r="L23" s="12">
        <f t="shared" si="5"/>
        <v>241.6</v>
      </c>
      <c r="M23" s="111"/>
    </row>
    <row r="24" spans="1:13" ht="38.25" customHeight="1" outlineLevel="2" x14ac:dyDescent="0.25">
      <c r="A24" s="106"/>
      <c r="B24" s="115"/>
      <c r="C24" s="71" t="s">
        <v>83</v>
      </c>
      <c r="D24" s="69"/>
      <c r="E24" s="69"/>
      <c r="F24" s="69"/>
      <c r="G24" s="69"/>
      <c r="H24" s="12"/>
      <c r="I24" s="12"/>
      <c r="J24" s="12"/>
      <c r="K24" s="12"/>
      <c r="L24" s="12"/>
      <c r="M24" s="112"/>
    </row>
    <row r="25" spans="1:13" ht="38.25" customHeight="1" outlineLevel="2" x14ac:dyDescent="0.25">
      <c r="A25" s="107"/>
      <c r="B25" s="116"/>
      <c r="C25" s="71" t="s">
        <v>4</v>
      </c>
      <c r="D25" s="69" t="s">
        <v>5</v>
      </c>
      <c r="E25" s="69" t="s">
        <v>12</v>
      </c>
      <c r="F25" s="69" t="s">
        <v>13</v>
      </c>
      <c r="G25" s="69" t="s">
        <v>0</v>
      </c>
      <c r="H25" s="12">
        <v>540.1</v>
      </c>
      <c r="I25" s="12">
        <v>540.1</v>
      </c>
      <c r="J25" s="12">
        <f t="shared" si="3"/>
        <v>0</v>
      </c>
      <c r="K25" s="12">
        <v>241.6</v>
      </c>
      <c r="L25" s="12">
        <v>241.6</v>
      </c>
      <c r="M25" s="113"/>
    </row>
    <row r="26" spans="1:13" ht="38.25" customHeight="1" outlineLevel="2" x14ac:dyDescent="0.25">
      <c r="A26" s="105" t="s">
        <v>108</v>
      </c>
      <c r="B26" s="108" t="s">
        <v>21</v>
      </c>
      <c r="C26" s="71" t="s">
        <v>84</v>
      </c>
      <c r="D26" s="69"/>
      <c r="E26" s="69"/>
      <c r="F26" s="69"/>
      <c r="G26" s="69"/>
      <c r="H26" s="12">
        <f>H28</f>
        <v>0</v>
      </c>
      <c r="I26" s="12">
        <f t="shared" ref="I26:L26" si="6">I28</f>
        <v>0</v>
      </c>
      <c r="J26" s="12">
        <f t="shared" si="6"/>
        <v>0</v>
      </c>
      <c r="K26" s="12">
        <f t="shared" si="6"/>
        <v>12.1</v>
      </c>
      <c r="L26" s="12">
        <f t="shared" si="6"/>
        <v>12.1</v>
      </c>
      <c r="M26" s="111"/>
    </row>
    <row r="27" spans="1:13" ht="27.75" customHeight="1" outlineLevel="2" x14ac:dyDescent="0.25">
      <c r="A27" s="106"/>
      <c r="B27" s="109"/>
      <c r="C27" s="71" t="s">
        <v>83</v>
      </c>
      <c r="D27" s="69"/>
      <c r="E27" s="69"/>
      <c r="F27" s="69"/>
      <c r="G27" s="69"/>
      <c r="H27" s="12"/>
      <c r="I27" s="12"/>
      <c r="J27" s="12"/>
      <c r="K27" s="12"/>
      <c r="L27" s="12"/>
      <c r="M27" s="112"/>
    </row>
    <row r="28" spans="1:13" ht="38.25" customHeight="1" outlineLevel="2" x14ac:dyDescent="0.25">
      <c r="A28" s="107"/>
      <c r="B28" s="110"/>
      <c r="C28" s="71" t="s">
        <v>4</v>
      </c>
      <c r="D28" s="69" t="s">
        <v>5</v>
      </c>
      <c r="E28" s="69" t="s">
        <v>12</v>
      </c>
      <c r="F28" s="69" t="s">
        <v>14</v>
      </c>
      <c r="G28" s="69" t="s">
        <v>0</v>
      </c>
      <c r="H28" s="12">
        <v>0</v>
      </c>
      <c r="I28" s="12">
        <v>0</v>
      </c>
      <c r="J28" s="12">
        <f t="shared" si="3"/>
        <v>0</v>
      </c>
      <c r="K28" s="12">
        <v>12.1</v>
      </c>
      <c r="L28" s="12">
        <v>12.1</v>
      </c>
      <c r="M28" s="113"/>
    </row>
    <row r="29" spans="1:13" ht="38.25" customHeight="1" outlineLevel="2" x14ac:dyDescent="0.25">
      <c r="A29" s="105" t="s">
        <v>109</v>
      </c>
      <c r="B29" s="114" t="s">
        <v>20</v>
      </c>
      <c r="C29" s="71" t="s">
        <v>84</v>
      </c>
      <c r="D29" s="69"/>
      <c r="E29" s="69"/>
      <c r="F29" s="69"/>
      <c r="G29" s="69"/>
      <c r="H29" s="12">
        <f>H31</f>
        <v>168.7</v>
      </c>
      <c r="I29" s="12">
        <f t="shared" ref="I29:L29" si="7">I31</f>
        <v>168.7</v>
      </c>
      <c r="J29" s="12">
        <f t="shared" si="7"/>
        <v>0</v>
      </c>
      <c r="K29" s="12">
        <f t="shared" si="7"/>
        <v>168.7</v>
      </c>
      <c r="L29" s="12">
        <f t="shared" si="7"/>
        <v>168.7</v>
      </c>
      <c r="M29" s="111"/>
    </row>
    <row r="30" spans="1:13" ht="38.25" customHeight="1" outlineLevel="2" x14ac:dyDescent="0.25">
      <c r="A30" s="106"/>
      <c r="B30" s="115"/>
      <c r="C30" s="71" t="s">
        <v>83</v>
      </c>
      <c r="D30" s="69"/>
      <c r="E30" s="69"/>
      <c r="F30" s="69"/>
      <c r="G30" s="69"/>
      <c r="H30" s="12"/>
      <c r="I30" s="12"/>
      <c r="J30" s="12"/>
      <c r="K30" s="12"/>
      <c r="L30" s="12"/>
      <c r="M30" s="112"/>
    </row>
    <row r="31" spans="1:13" ht="38.25" customHeight="1" outlineLevel="2" x14ac:dyDescent="0.25">
      <c r="A31" s="107"/>
      <c r="B31" s="116"/>
      <c r="C31" s="71" t="s">
        <v>4</v>
      </c>
      <c r="D31" s="69" t="s">
        <v>5</v>
      </c>
      <c r="E31" s="69" t="s">
        <v>12</v>
      </c>
      <c r="F31" s="69" t="s">
        <v>15</v>
      </c>
      <c r="G31" s="69" t="s">
        <v>2</v>
      </c>
      <c r="H31" s="12">
        <v>168.7</v>
      </c>
      <c r="I31" s="12">
        <v>168.7</v>
      </c>
      <c r="J31" s="12">
        <f t="shared" si="3"/>
        <v>0</v>
      </c>
      <c r="K31" s="12">
        <v>168.7</v>
      </c>
      <c r="L31" s="12">
        <v>168.7</v>
      </c>
      <c r="M31" s="113"/>
    </row>
    <row r="32" spans="1:13" ht="38.25" customHeight="1" outlineLevel="2" x14ac:dyDescent="0.25">
      <c r="A32" s="105" t="s">
        <v>110</v>
      </c>
      <c r="B32" s="114" t="s">
        <v>22</v>
      </c>
      <c r="C32" s="71" t="s">
        <v>84</v>
      </c>
      <c r="D32" s="69"/>
      <c r="E32" s="69"/>
      <c r="F32" s="69"/>
      <c r="G32" s="69"/>
      <c r="H32" s="12">
        <f>H34</f>
        <v>82.7</v>
      </c>
      <c r="I32" s="12">
        <f t="shared" ref="I32:L32" si="8">I34</f>
        <v>82.7</v>
      </c>
      <c r="J32" s="12">
        <f t="shared" si="8"/>
        <v>0</v>
      </c>
      <c r="K32" s="12">
        <f t="shared" si="8"/>
        <v>82.7</v>
      </c>
      <c r="L32" s="12">
        <f t="shared" si="8"/>
        <v>82.7</v>
      </c>
      <c r="M32" s="111"/>
    </row>
    <row r="33" spans="1:13" ht="38.25" customHeight="1" outlineLevel="2" x14ac:dyDescent="0.25">
      <c r="A33" s="106"/>
      <c r="B33" s="115"/>
      <c r="C33" s="71" t="s">
        <v>83</v>
      </c>
      <c r="D33" s="69"/>
      <c r="E33" s="69"/>
      <c r="F33" s="69"/>
      <c r="G33" s="69"/>
      <c r="H33" s="12"/>
      <c r="I33" s="12"/>
      <c r="J33" s="12"/>
      <c r="K33" s="12"/>
      <c r="L33" s="12"/>
      <c r="M33" s="112"/>
    </row>
    <row r="34" spans="1:13" ht="38.25" customHeight="1" outlineLevel="2" x14ac:dyDescent="0.25">
      <c r="A34" s="107"/>
      <c r="B34" s="116"/>
      <c r="C34" s="71" t="s">
        <v>4</v>
      </c>
      <c r="D34" s="69" t="s">
        <v>5</v>
      </c>
      <c r="E34" s="69" t="s">
        <v>12</v>
      </c>
      <c r="F34" s="69" t="s">
        <v>17</v>
      </c>
      <c r="G34" s="69" t="s">
        <v>2</v>
      </c>
      <c r="H34" s="12">
        <v>82.7</v>
      </c>
      <c r="I34" s="12">
        <v>82.7</v>
      </c>
      <c r="J34" s="12">
        <f t="shared" si="3"/>
        <v>0</v>
      </c>
      <c r="K34" s="12">
        <v>82.7</v>
      </c>
      <c r="L34" s="12">
        <v>82.7</v>
      </c>
      <c r="M34" s="113"/>
    </row>
    <row r="35" spans="1:13" ht="38.25" customHeight="1" outlineLevel="2" x14ac:dyDescent="0.25">
      <c r="A35" s="105" t="s">
        <v>111</v>
      </c>
      <c r="B35" s="114" t="s">
        <v>18</v>
      </c>
      <c r="C35" s="71" t="s">
        <v>84</v>
      </c>
      <c r="D35" s="69"/>
      <c r="E35" s="69"/>
      <c r="F35" s="69"/>
      <c r="G35" s="69"/>
      <c r="H35" s="12">
        <f>H37</f>
        <v>85.3</v>
      </c>
      <c r="I35" s="12">
        <f t="shared" ref="I35:L35" si="9">I37</f>
        <v>85.3</v>
      </c>
      <c r="J35" s="12">
        <f t="shared" si="9"/>
        <v>0</v>
      </c>
      <c r="K35" s="12">
        <f t="shared" si="9"/>
        <v>85.3</v>
      </c>
      <c r="L35" s="12">
        <f t="shared" si="9"/>
        <v>85.3</v>
      </c>
      <c r="M35" s="111"/>
    </row>
    <row r="36" spans="1:13" ht="38.25" customHeight="1" outlineLevel="2" x14ac:dyDescent="0.25">
      <c r="A36" s="106"/>
      <c r="B36" s="115"/>
      <c r="C36" s="71" t="s">
        <v>83</v>
      </c>
      <c r="D36" s="69"/>
      <c r="E36" s="69"/>
      <c r="F36" s="69"/>
      <c r="G36" s="69"/>
      <c r="H36" s="12"/>
      <c r="I36" s="12"/>
      <c r="J36" s="12"/>
      <c r="K36" s="12"/>
      <c r="L36" s="12"/>
      <c r="M36" s="112"/>
    </row>
    <row r="37" spans="1:13" ht="38.25" customHeight="1" outlineLevel="2" x14ac:dyDescent="0.25">
      <c r="A37" s="107"/>
      <c r="B37" s="116"/>
      <c r="C37" s="71" t="s">
        <v>4</v>
      </c>
      <c r="D37" s="69" t="s">
        <v>5</v>
      </c>
      <c r="E37" s="69" t="s">
        <v>12</v>
      </c>
      <c r="F37" s="69" t="s">
        <v>19</v>
      </c>
      <c r="G37" s="69" t="s">
        <v>0</v>
      </c>
      <c r="H37" s="12">
        <v>85.3</v>
      </c>
      <c r="I37" s="12">
        <v>85.3</v>
      </c>
      <c r="J37" s="12">
        <f t="shared" si="3"/>
        <v>0</v>
      </c>
      <c r="K37" s="12">
        <v>85.3</v>
      </c>
      <c r="L37" s="12">
        <v>85.3</v>
      </c>
      <c r="M37" s="113"/>
    </row>
    <row r="38" spans="1:13" ht="38.25" customHeight="1" outlineLevel="2" x14ac:dyDescent="0.25">
      <c r="A38" s="123" t="s">
        <v>68</v>
      </c>
      <c r="B38" s="125" t="s">
        <v>63</v>
      </c>
      <c r="C38" s="81" t="s">
        <v>82</v>
      </c>
      <c r="D38" s="82"/>
      <c r="E38" s="82"/>
      <c r="F38" s="82"/>
      <c r="G38" s="82"/>
      <c r="H38" s="83">
        <f>H40</f>
        <v>4568.3999999999996</v>
      </c>
      <c r="I38" s="83">
        <f>I40</f>
        <v>4287.3</v>
      </c>
      <c r="J38" s="83">
        <f t="shared" ref="J38:L38" si="10">J40</f>
        <v>-281.09999999999945</v>
      </c>
      <c r="K38" s="83">
        <f t="shared" si="10"/>
        <v>4042.5</v>
      </c>
      <c r="L38" s="83">
        <f t="shared" si="10"/>
        <v>4042.4999999999995</v>
      </c>
      <c r="M38" s="120"/>
    </row>
    <row r="39" spans="1:13" ht="38.25" customHeight="1" outlineLevel="2" x14ac:dyDescent="0.25">
      <c r="A39" s="124"/>
      <c r="B39" s="126"/>
      <c r="C39" s="81" t="s">
        <v>83</v>
      </c>
      <c r="D39" s="82"/>
      <c r="E39" s="82"/>
      <c r="F39" s="82"/>
      <c r="G39" s="82"/>
      <c r="H39" s="83"/>
      <c r="I39" s="83"/>
      <c r="J39" s="83"/>
      <c r="K39" s="83"/>
      <c r="L39" s="83"/>
      <c r="M39" s="121"/>
    </row>
    <row r="40" spans="1:13" ht="38.25" customHeight="1" outlineLevel="2" x14ac:dyDescent="0.25">
      <c r="A40" s="124"/>
      <c r="B40" s="126"/>
      <c r="C40" s="81" t="s">
        <v>4</v>
      </c>
      <c r="D40" s="82" t="s">
        <v>5</v>
      </c>
      <c r="E40" s="82" t="s">
        <v>86</v>
      </c>
      <c r="F40" s="82" t="s">
        <v>86</v>
      </c>
      <c r="G40" s="82" t="s">
        <v>86</v>
      </c>
      <c r="H40" s="83">
        <v>4568.3999999999996</v>
      </c>
      <c r="I40" s="83">
        <f>I41+I48+I52</f>
        <v>4287.3</v>
      </c>
      <c r="J40" s="83">
        <f>I40-H40</f>
        <v>-281.09999999999945</v>
      </c>
      <c r="K40" s="83">
        <f>K41+K48+K52</f>
        <v>4042.5</v>
      </c>
      <c r="L40" s="83">
        <f>L41+L48+L52</f>
        <v>4042.4999999999995</v>
      </c>
      <c r="M40" s="122"/>
    </row>
    <row r="41" spans="1:13" ht="38.25" customHeight="1" outlineLevel="2" x14ac:dyDescent="0.25">
      <c r="A41" s="105" t="s">
        <v>113</v>
      </c>
      <c r="B41" s="114" t="s">
        <v>27</v>
      </c>
      <c r="C41" s="71" t="s">
        <v>84</v>
      </c>
      <c r="D41" s="69"/>
      <c r="E41" s="69"/>
      <c r="F41" s="69"/>
      <c r="G41" s="69"/>
      <c r="H41" s="12">
        <v>3985.5</v>
      </c>
      <c r="I41" s="12">
        <f t="shared" ref="I41:L41" si="11">SUM(I43:I47)</f>
        <v>3746.3</v>
      </c>
      <c r="J41" s="12">
        <f t="shared" si="11"/>
        <v>-239.20000000000033</v>
      </c>
      <c r="K41" s="12">
        <v>3550.3</v>
      </c>
      <c r="L41" s="12">
        <f t="shared" si="11"/>
        <v>3550.2999999999997</v>
      </c>
      <c r="M41" s="111" t="s">
        <v>165</v>
      </c>
    </row>
    <row r="42" spans="1:13" ht="38.25" customHeight="1" outlineLevel="2" x14ac:dyDescent="0.25">
      <c r="A42" s="106"/>
      <c r="B42" s="115"/>
      <c r="C42" s="71" t="s">
        <v>83</v>
      </c>
      <c r="D42" s="69"/>
      <c r="E42" s="69"/>
      <c r="F42" s="69"/>
      <c r="G42" s="69"/>
      <c r="H42" s="12"/>
      <c r="I42" s="12"/>
      <c r="J42" s="12"/>
      <c r="K42" s="12"/>
      <c r="L42" s="12"/>
      <c r="M42" s="112"/>
    </row>
    <row r="43" spans="1:13" ht="38.25" customHeight="1" outlineLevel="2" x14ac:dyDescent="0.25">
      <c r="A43" s="106"/>
      <c r="B43" s="115"/>
      <c r="C43" s="71" t="s">
        <v>4</v>
      </c>
      <c r="D43" s="69" t="s">
        <v>5</v>
      </c>
      <c r="E43" s="69" t="s">
        <v>25</v>
      </c>
      <c r="F43" s="69" t="s">
        <v>26</v>
      </c>
      <c r="G43" s="69" t="s">
        <v>6</v>
      </c>
      <c r="H43" s="12">
        <v>2556.8000000000002</v>
      </c>
      <c r="I43" s="12">
        <v>2395.6999999999998</v>
      </c>
      <c r="J43" s="12">
        <f t="shared" ref="J43:J134" si="12">I43-H43</f>
        <v>-161.10000000000036</v>
      </c>
      <c r="K43" s="12">
        <v>2427.1999999999998</v>
      </c>
      <c r="L43" s="12">
        <v>2427.1999999999998</v>
      </c>
      <c r="M43" s="112"/>
    </row>
    <row r="44" spans="1:13" ht="38.25" customHeight="1" outlineLevel="2" x14ac:dyDescent="0.25">
      <c r="A44" s="106"/>
      <c r="B44" s="115"/>
      <c r="C44" s="71" t="s">
        <v>4</v>
      </c>
      <c r="D44" s="69" t="s">
        <v>5</v>
      </c>
      <c r="E44" s="69" t="s">
        <v>25</v>
      </c>
      <c r="F44" s="69" t="s">
        <v>26</v>
      </c>
      <c r="G44" s="69" t="s">
        <v>8</v>
      </c>
      <c r="H44" s="12">
        <v>1</v>
      </c>
      <c r="I44" s="12">
        <v>1</v>
      </c>
      <c r="J44" s="12">
        <f t="shared" si="12"/>
        <v>0</v>
      </c>
      <c r="K44" s="12">
        <v>1</v>
      </c>
      <c r="L44" s="12">
        <v>1</v>
      </c>
      <c r="M44" s="112"/>
    </row>
    <row r="45" spans="1:13" ht="38.25" customHeight="1" outlineLevel="2" x14ac:dyDescent="0.25">
      <c r="A45" s="106"/>
      <c r="B45" s="115"/>
      <c r="C45" s="71" t="s">
        <v>4</v>
      </c>
      <c r="D45" s="69" t="s">
        <v>5</v>
      </c>
      <c r="E45" s="69" t="s">
        <v>25</v>
      </c>
      <c r="F45" s="69" t="s">
        <v>26</v>
      </c>
      <c r="G45" s="69" t="s">
        <v>7</v>
      </c>
      <c r="H45" s="12">
        <v>772.2</v>
      </c>
      <c r="I45" s="12">
        <v>710.9</v>
      </c>
      <c r="J45" s="12">
        <f t="shared" si="12"/>
        <v>-61.300000000000068</v>
      </c>
      <c r="K45" s="12">
        <v>733</v>
      </c>
      <c r="L45" s="12">
        <v>733</v>
      </c>
      <c r="M45" s="112"/>
    </row>
    <row r="46" spans="1:13" ht="38.25" customHeight="1" outlineLevel="2" x14ac:dyDescent="0.25">
      <c r="A46" s="106"/>
      <c r="B46" s="115"/>
      <c r="C46" s="71" t="s">
        <v>4</v>
      </c>
      <c r="D46" s="69" t="s">
        <v>5</v>
      </c>
      <c r="E46" s="69" t="s">
        <v>25</v>
      </c>
      <c r="F46" s="69" t="s">
        <v>26</v>
      </c>
      <c r="G46" s="69" t="s">
        <v>3</v>
      </c>
      <c r="H46" s="12">
        <v>653.79999999999995</v>
      </c>
      <c r="I46" s="12">
        <v>638.70000000000005</v>
      </c>
      <c r="J46" s="12">
        <f t="shared" si="12"/>
        <v>-15.099999999999909</v>
      </c>
      <c r="K46" s="12">
        <v>387.5</v>
      </c>
      <c r="L46" s="12">
        <v>387.4</v>
      </c>
      <c r="M46" s="112"/>
    </row>
    <row r="47" spans="1:13" ht="38.25" customHeight="1" outlineLevel="2" x14ac:dyDescent="0.25">
      <c r="A47" s="107"/>
      <c r="B47" s="116"/>
      <c r="C47" s="71" t="s">
        <v>4</v>
      </c>
      <c r="D47" s="69" t="s">
        <v>5</v>
      </c>
      <c r="E47" s="69" t="s">
        <v>25</v>
      </c>
      <c r="F47" s="69" t="s">
        <v>26</v>
      </c>
      <c r="G47" s="69" t="s">
        <v>9</v>
      </c>
      <c r="H47" s="12">
        <v>1.7</v>
      </c>
      <c r="I47" s="12">
        <v>0</v>
      </c>
      <c r="J47" s="12">
        <f t="shared" si="12"/>
        <v>-1.7</v>
      </c>
      <c r="K47" s="12">
        <v>1.7</v>
      </c>
      <c r="L47" s="12">
        <v>1.7</v>
      </c>
      <c r="M47" s="113"/>
    </row>
    <row r="48" spans="1:13" ht="35.25" customHeight="1" outlineLevel="1" x14ac:dyDescent="0.25">
      <c r="A48" s="105" t="s">
        <v>115</v>
      </c>
      <c r="B48" s="108" t="s">
        <v>24</v>
      </c>
      <c r="C48" s="71" t="s">
        <v>84</v>
      </c>
      <c r="D48" s="69"/>
      <c r="E48" s="69"/>
      <c r="F48" s="69"/>
      <c r="G48" s="69"/>
      <c r="H48" s="12">
        <f>SUM(H50:H51)</f>
        <v>98.699999999999989</v>
      </c>
      <c r="I48" s="12">
        <f t="shared" ref="I48:L48" si="13">SUM(I50:I51)</f>
        <v>79.400000000000006</v>
      </c>
      <c r="J48" s="12">
        <f t="shared" si="13"/>
        <v>-19.299999999999997</v>
      </c>
      <c r="K48" s="12">
        <f t="shared" si="13"/>
        <v>19</v>
      </c>
      <c r="L48" s="12">
        <f t="shared" si="13"/>
        <v>19</v>
      </c>
      <c r="M48" s="111" t="s">
        <v>165</v>
      </c>
    </row>
    <row r="49" spans="1:13" ht="35.25" customHeight="1" outlineLevel="1" x14ac:dyDescent="0.25">
      <c r="A49" s="106"/>
      <c r="B49" s="109"/>
      <c r="C49" s="71" t="s">
        <v>83</v>
      </c>
      <c r="D49" s="69"/>
      <c r="E49" s="69"/>
      <c r="F49" s="69"/>
      <c r="G49" s="69"/>
      <c r="H49" s="12"/>
      <c r="I49" s="12"/>
      <c r="J49" s="12"/>
      <c r="K49" s="12"/>
      <c r="L49" s="12"/>
      <c r="M49" s="112"/>
    </row>
    <row r="50" spans="1:13" ht="35.25" customHeight="1" outlineLevel="2" x14ac:dyDescent="0.25">
      <c r="A50" s="106"/>
      <c r="B50" s="109"/>
      <c r="C50" s="71" t="s">
        <v>4</v>
      </c>
      <c r="D50" s="69" t="s">
        <v>5</v>
      </c>
      <c r="E50" s="69" t="s">
        <v>25</v>
      </c>
      <c r="F50" s="69" t="s">
        <v>23</v>
      </c>
      <c r="G50" s="69" t="s">
        <v>6</v>
      </c>
      <c r="H50" s="12">
        <v>75.8</v>
      </c>
      <c r="I50" s="12">
        <v>61</v>
      </c>
      <c r="J50" s="12">
        <f t="shared" ref="J50:J51" si="14">I50-H50</f>
        <v>-14.799999999999997</v>
      </c>
      <c r="K50" s="12">
        <v>14.6</v>
      </c>
      <c r="L50" s="12">
        <v>14.6</v>
      </c>
      <c r="M50" s="112"/>
    </row>
    <row r="51" spans="1:13" ht="35.25" customHeight="1" outlineLevel="2" x14ac:dyDescent="0.25">
      <c r="A51" s="107"/>
      <c r="B51" s="110"/>
      <c r="C51" s="71" t="s">
        <v>4</v>
      </c>
      <c r="D51" s="69" t="s">
        <v>5</v>
      </c>
      <c r="E51" s="69" t="s">
        <v>25</v>
      </c>
      <c r="F51" s="69" t="s">
        <v>23</v>
      </c>
      <c r="G51" s="69" t="s">
        <v>7</v>
      </c>
      <c r="H51" s="12">
        <v>22.9</v>
      </c>
      <c r="I51" s="12">
        <v>18.399999999999999</v>
      </c>
      <c r="J51" s="12">
        <f t="shared" si="14"/>
        <v>-4.5</v>
      </c>
      <c r="K51" s="12">
        <v>4.4000000000000004</v>
      </c>
      <c r="L51" s="12">
        <v>4.4000000000000004</v>
      </c>
      <c r="M51" s="113"/>
    </row>
    <row r="52" spans="1:13" ht="38.25" customHeight="1" outlineLevel="2" x14ac:dyDescent="0.25">
      <c r="A52" s="105" t="s">
        <v>116</v>
      </c>
      <c r="B52" s="114" t="s">
        <v>29</v>
      </c>
      <c r="C52" s="71" t="s">
        <v>84</v>
      </c>
      <c r="D52" s="69"/>
      <c r="E52" s="69"/>
      <c r="F52" s="69"/>
      <c r="G52" s="69"/>
      <c r="H52" s="12">
        <v>484.2</v>
      </c>
      <c r="I52" s="12">
        <v>461.6</v>
      </c>
      <c r="J52" s="12">
        <f t="shared" ref="J52:L52" si="15">SUM(J54:J56)</f>
        <v>-22.400000000000013</v>
      </c>
      <c r="K52" s="12">
        <f t="shared" si="15"/>
        <v>473.2</v>
      </c>
      <c r="L52" s="12">
        <f t="shared" si="15"/>
        <v>473.2</v>
      </c>
      <c r="M52" s="111" t="s">
        <v>165</v>
      </c>
    </row>
    <row r="53" spans="1:13" ht="38.25" customHeight="1" outlineLevel="2" x14ac:dyDescent="0.25">
      <c r="A53" s="106"/>
      <c r="B53" s="115"/>
      <c r="C53" s="71" t="s">
        <v>83</v>
      </c>
      <c r="D53" s="69"/>
      <c r="E53" s="69"/>
      <c r="F53" s="69"/>
      <c r="G53" s="69"/>
      <c r="H53" s="12"/>
      <c r="I53" s="12"/>
      <c r="J53" s="12"/>
      <c r="K53" s="12"/>
      <c r="L53" s="12"/>
      <c r="M53" s="112"/>
    </row>
    <row r="54" spans="1:13" ht="38.25" customHeight="1" outlineLevel="2" x14ac:dyDescent="0.25">
      <c r="A54" s="106"/>
      <c r="B54" s="115"/>
      <c r="C54" s="71" t="s">
        <v>4</v>
      </c>
      <c r="D54" s="69" t="s">
        <v>5</v>
      </c>
      <c r="E54" s="69" t="s">
        <v>25</v>
      </c>
      <c r="F54" s="69" t="s">
        <v>28</v>
      </c>
      <c r="G54" s="69" t="s">
        <v>6</v>
      </c>
      <c r="H54" s="12">
        <v>223.6</v>
      </c>
      <c r="I54" s="12">
        <v>208.1</v>
      </c>
      <c r="J54" s="12">
        <f t="shared" si="12"/>
        <v>-15.5</v>
      </c>
      <c r="K54" s="12">
        <v>215.2</v>
      </c>
      <c r="L54" s="12">
        <v>215.2</v>
      </c>
      <c r="M54" s="112"/>
    </row>
    <row r="55" spans="1:13" ht="38.25" customHeight="1" outlineLevel="2" x14ac:dyDescent="0.25">
      <c r="A55" s="106"/>
      <c r="B55" s="115"/>
      <c r="C55" s="71" t="s">
        <v>4</v>
      </c>
      <c r="D55" s="69" t="s">
        <v>5</v>
      </c>
      <c r="E55" s="69" t="s">
        <v>25</v>
      </c>
      <c r="F55" s="69" t="s">
        <v>28</v>
      </c>
      <c r="G55" s="69" t="s">
        <v>7</v>
      </c>
      <c r="H55" s="12">
        <v>67.5</v>
      </c>
      <c r="I55" s="12">
        <v>61.9</v>
      </c>
      <c r="J55" s="12">
        <f t="shared" si="12"/>
        <v>-5.6000000000000014</v>
      </c>
      <c r="K55" s="12">
        <v>65</v>
      </c>
      <c r="L55" s="12">
        <v>65</v>
      </c>
      <c r="M55" s="112"/>
    </row>
    <row r="56" spans="1:13" ht="38.25" customHeight="1" outlineLevel="2" x14ac:dyDescent="0.25">
      <c r="A56" s="107"/>
      <c r="B56" s="116"/>
      <c r="C56" s="71" t="s">
        <v>4</v>
      </c>
      <c r="D56" s="69" t="s">
        <v>5</v>
      </c>
      <c r="E56" s="69" t="s">
        <v>25</v>
      </c>
      <c r="F56" s="69" t="s">
        <v>28</v>
      </c>
      <c r="G56" s="69" t="s">
        <v>3</v>
      </c>
      <c r="H56" s="12">
        <v>193</v>
      </c>
      <c r="I56" s="12">
        <v>191.7</v>
      </c>
      <c r="J56" s="12">
        <f t="shared" si="12"/>
        <v>-1.3000000000000114</v>
      </c>
      <c r="K56" s="12">
        <v>193</v>
      </c>
      <c r="L56" s="12">
        <v>193</v>
      </c>
      <c r="M56" s="113"/>
    </row>
    <row r="57" spans="1:13" ht="38.25" customHeight="1" outlineLevel="2" x14ac:dyDescent="0.25">
      <c r="A57" s="123" t="s">
        <v>69</v>
      </c>
      <c r="B57" s="125" t="s">
        <v>64</v>
      </c>
      <c r="C57" s="81" t="s">
        <v>82</v>
      </c>
      <c r="D57" s="82"/>
      <c r="E57" s="82"/>
      <c r="F57" s="82"/>
      <c r="G57" s="82"/>
      <c r="H57" s="83">
        <f>H59</f>
        <v>37631.300000000003</v>
      </c>
      <c r="I57" s="83">
        <f t="shared" ref="I57:L57" si="16">I59</f>
        <v>37500.100000000006</v>
      </c>
      <c r="J57" s="83">
        <f t="shared" si="16"/>
        <v>-131.20000000000005</v>
      </c>
      <c r="K57" s="83">
        <f t="shared" si="16"/>
        <v>33800.9</v>
      </c>
      <c r="L57" s="83">
        <f t="shared" si="16"/>
        <v>33537.1</v>
      </c>
      <c r="M57" s="120"/>
    </row>
    <row r="58" spans="1:13" ht="38.25" customHeight="1" outlineLevel="2" x14ac:dyDescent="0.25">
      <c r="A58" s="124"/>
      <c r="B58" s="126"/>
      <c r="C58" s="81" t="s">
        <v>83</v>
      </c>
      <c r="D58" s="82"/>
      <c r="E58" s="82"/>
      <c r="F58" s="82"/>
      <c r="G58" s="82"/>
      <c r="H58" s="83"/>
      <c r="I58" s="83"/>
      <c r="J58" s="83"/>
      <c r="K58" s="83"/>
      <c r="L58" s="83"/>
      <c r="M58" s="121"/>
    </row>
    <row r="59" spans="1:13" ht="38.25" customHeight="1" outlineLevel="2" x14ac:dyDescent="0.25">
      <c r="A59" s="124"/>
      <c r="B59" s="126"/>
      <c r="C59" s="81" t="s">
        <v>4</v>
      </c>
      <c r="D59" s="82" t="s">
        <v>5</v>
      </c>
      <c r="E59" s="82" t="s">
        <v>86</v>
      </c>
      <c r="F59" s="82" t="s">
        <v>86</v>
      </c>
      <c r="G59" s="82" t="s">
        <v>86</v>
      </c>
      <c r="H59" s="83">
        <f>H62+H65+H68+H69</f>
        <v>37631.300000000003</v>
      </c>
      <c r="I59" s="83">
        <f>I62+I65+I68+I69</f>
        <v>37500.100000000006</v>
      </c>
      <c r="J59" s="83">
        <f>J62+J65+J68+J69</f>
        <v>-131.20000000000005</v>
      </c>
      <c r="K59" s="83">
        <f>K62+K65+K68+K69</f>
        <v>33800.9</v>
      </c>
      <c r="L59" s="83">
        <f>L62+L65+L68+L69</f>
        <v>33537.1</v>
      </c>
      <c r="M59" s="122"/>
    </row>
    <row r="60" spans="1:13" ht="38.25" customHeight="1" outlineLevel="1" x14ac:dyDescent="0.25">
      <c r="A60" s="105" t="s">
        <v>114</v>
      </c>
      <c r="B60" s="114" t="s">
        <v>31</v>
      </c>
      <c r="C60" s="71" t="s">
        <v>84</v>
      </c>
      <c r="D60" s="69"/>
      <c r="E60" s="69"/>
      <c r="F60" s="69"/>
      <c r="G60" s="69"/>
      <c r="H60" s="12">
        <f>H62</f>
        <v>31605.200000000001</v>
      </c>
      <c r="I60" s="12">
        <f t="shared" ref="I60:L60" si="17">I62</f>
        <v>31605.200000000001</v>
      </c>
      <c r="J60" s="12">
        <f t="shared" si="17"/>
        <v>0</v>
      </c>
      <c r="K60" s="12">
        <f t="shared" si="17"/>
        <v>30953.7</v>
      </c>
      <c r="L60" s="12">
        <f t="shared" si="17"/>
        <v>30953.7</v>
      </c>
      <c r="M60" s="111"/>
    </row>
    <row r="61" spans="1:13" ht="38.25" customHeight="1" outlineLevel="1" x14ac:dyDescent="0.25">
      <c r="A61" s="106"/>
      <c r="B61" s="115"/>
      <c r="C61" s="71" t="s">
        <v>83</v>
      </c>
      <c r="D61" s="69"/>
      <c r="E61" s="69"/>
      <c r="F61" s="69"/>
      <c r="G61" s="69"/>
      <c r="H61" s="12"/>
      <c r="I61" s="12"/>
      <c r="J61" s="12"/>
      <c r="K61" s="12"/>
      <c r="L61" s="12"/>
      <c r="M61" s="112"/>
    </row>
    <row r="62" spans="1:13" ht="38.25" customHeight="1" outlineLevel="2" x14ac:dyDescent="0.25">
      <c r="A62" s="107"/>
      <c r="B62" s="116"/>
      <c r="C62" s="71" t="s">
        <v>4</v>
      </c>
      <c r="D62" s="69" t="s">
        <v>5</v>
      </c>
      <c r="E62" s="69" t="s">
        <v>12</v>
      </c>
      <c r="F62" s="69" t="s">
        <v>30</v>
      </c>
      <c r="G62" s="69" t="s">
        <v>0</v>
      </c>
      <c r="H62" s="12">
        <v>31605.200000000001</v>
      </c>
      <c r="I62" s="12">
        <v>31605.200000000001</v>
      </c>
      <c r="J62" s="12">
        <f t="shared" si="12"/>
        <v>0</v>
      </c>
      <c r="K62" s="12">
        <v>30953.7</v>
      </c>
      <c r="L62" s="12">
        <v>30953.7</v>
      </c>
      <c r="M62" s="113"/>
    </row>
    <row r="63" spans="1:13" ht="50.25" customHeight="1" outlineLevel="2" x14ac:dyDescent="0.25">
      <c r="A63" s="105" t="s">
        <v>122</v>
      </c>
      <c r="B63" s="108" t="s">
        <v>210</v>
      </c>
      <c r="C63" s="71" t="s">
        <v>84</v>
      </c>
      <c r="D63" s="69"/>
      <c r="E63" s="69"/>
      <c r="F63" s="69"/>
      <c r="G63" s="69"/>
      <c r="H63" s="12">
        <f>H65</f>
        <v>482.9</v>
      </c>
      <c r="I63" s="12">
        <f t="shared" ref="I63:L63" si="18">I65</f>
        <v>482.9</v>
      </c>
      <c r="J63" s="12">
        <f t="shared" si="18"/>
        <v>0</v>
      </c>
      <c r="K63" s="12">
        <f t="shared" si="18"/>
        <v>0</v>
      </c>
      <c r="L63" s="12">
        <f t="shared" si="18"/>
        <v>0</v>
      </c>
      <c r="M63" s="111"/>
    </row>
    <row r="64" spans="1:13" ht="38.25" customHeight="1" outlineLevel="2" x14ac:dyDescent="0.25">
      <c r="A64" s="106"/>
      <c r="B64" s="109"/>
      <c r="C64" s="71" t="s">
        <v>83</v>
      </c>
      <c r="D64" s="69"/>
      <c r="E64" s="69"/>
      <c r="F64" s="69"/>
      <c r="G64" s="69"/>
      <c r="H64" s="12"/>
      <c r="I64" s="12"/>
      <c r="J64" s="12"/>
      <c r="K64" s="12"/>
      <c r="L64" s="12"/>
      <c r="M64" s="112"/>
    </row>
    <row r="65" spans="1:13" ht="62.25" customHeight="1" outlineLevel="2" x14ac:dyDescent="0.25">
      <c r="A65" s="107"/>
      <c r="B65" s="110"/>
      <c r="C65" s="71" t="s">
        <v>4</v>
      </c>
      <c r="D65" s="69" t="s">
        <v>5</v>
      </c>
      <c r="E65" s="69" t="s">
        <v>12</v>
      </c>
      <c r="F65" s="69" t="s">
        <v>32</v>
      </c>
      <c r="G65" s="69" t="s">
        <v>0</v>
      </c>
      <c r="H65" s="12">
        <v>482.9</v>
      </c>
      <c r="I65" s="12">
        <v>482.9</v>
      </c>
      <c r="J65" s="12">
        <f t="shared" si="12"/>
        <v>0</v>
      </c>
      <c r="K65" s="12">
        <v>0</v>
      </c>
      <c r="L65" s="12">
        <v>0</v>
      </c>
      <c r="M65" s="113"/>
    </row>
    <row r="66" spans="1:13" ht="46.5" customHeight="1" outlineLevel="2" x14ac:dyDescent="0.25">
      <c r="A66" s="105" t="s">
        <v>123</v>
      </c>
      <c r="B66" s="114" t="s">
        <v>34</v>
      </c>
      <c r="C66" s="71" t="s">
        <v>84</v>
      </c>
      <c r="D66" s="69"/>
      <c r="E66" s="69"/>
      <c r="F66" s="69"/>
      <c r="G66" s="69"/>
      <c r="H66" s="12">
        <f>SUM(H68:H69)</f>
        <v>5543.2</v>
      </c>
      <c r="I66" s="12">
        <f t="shared" ref="I66:L66" si="19">SUM(I68:I69)</f>
        <v>5412</v>
      </c>
      <c r="J66" s="12">
        <f t="shared" si="19"/>
        <v>-131.20000000000005</v>
      </c>
      <c r="K66" s="12">
        <f t="shared" si="19"/>
        <v>2847.2</v>
      </c>
      <c r="L66" s="12">
        <f t="shared" si="19"/>
        <v>2583.4</v>
      </c>
      <c r="M66" s="111" t="s">
        <v>251</v>
      </c>
    </row>
    <row r="67" spans="1:13" ht="46.5" customHeight="1" outlineLevel="2" x14ac:dyDescent="0.25">
      <c r="A67" s="106"/>
      <c r="B67" s="115"/>
      <c r="C67" s="71" t="s">
        <v>83</v>
      </c>
      <c r="D67" s="69"/>
      <c r="E67" s="69"/>
      <c r="F67" s="69"/>
      <c r="G67" s="69"/>
      <c r="H67" s="12"/>
      <c r="I67" s="12"/>
      <c r="J67" s="12"/>
      <c r="K67" s="12"/>
      <c r="L67" s="12"/>
      <c r="M67" s="112"/>
    </row>
    <row r="68" spans="1:13" ht="46.5" customHeight="1" outlineLevel="2" x14ac:dyDescent="0.25">
      <c r="A68" s="106"/>
      <c r="B68" s="115"/>
      <c r="C68" s="71" t="s">
        <v>4</v>
      </c>
      <c r="D68" s="69" t="s">
        <v>5</v>
      </c>
      <c r="E68" s="69" t="s">
        <v>12</v>
      </c>
      <c r="F68" s="69" t="s">
        <v>33</v>
      </c>
      <c r="G68" s="69" t="s">
        <v>3</v>
      </c>
      <c r="H68" s="12">
        <v>1948.2</v>
      </c>
      <c r="I68" s="12">
        <v>1817</v>
      </c>
      <c r="J68" s="12">
        <f t="shared" si="12"/>
        <v>-131.20000000000005</v>
      </c>
      <c r="K68" s="12">
        <v>2272.1999999999998</v>
      </c>
      <c r="L68" s="12">
        <v>2008.4</v>
      </c>
      <c r="M68" s="112"/>
    </row>
    <row r="69" spans="1:13" ht="46.5" customHeight="1" outlineLevel="2" x14ac:dyDescent="0.25">
      <c r="A69" s="107"/>
      <c r="B69" s="116"/>
      <c r="C69" s="71" t="s">
        <v>4</v>
      </c>
      <c r="D69" s="69" t="s">
        <v>5</v>
      </c>
      <c r="E69" s="69" t="s">
        <v>12</v>
      </c>
      <c r="F69" s="69" t="s">
        <v>33</v>
      </c>
      <c r="G69" s="69" t="s">
        <v>2</v>
      </c>
      <c r="H69" s="12">
        <v>3595</v>
      </c>
      <c r="I69" s="12">
        <v>3595</v>
      </c>
      <c r="J69" s="12">
        <f t="shared" si="12"/>
        <v>0</v>
      </c>
      <c r="K69" s="12">
        <v>575</v>
      </c>
      <c r="L69" s="12">
        <v>575</v>
      </c>
      <c r="M69" s="113"/>
    </row>
    <row r="70" spans="1:13" ht="38.25" customHeight="1" outlineLevel="2" x14ac:dyDescent="0.25">
      <c r="A70" s="123" t="s">
        <v>70</v>
      </c>
      <c r="B70" s="125" t="s">
        <v>65</v>
      </c>
      <c r="C70" s="81" t="s">
        <v>82</v>
      </c>
      <c r="D70" s="82"/>
      <c r="E70" s="82"/>
      <c r="F70" s="82"/>
      <c r="G70" s="82"/>
      <c r="H70" s="83">
        <f>H72</f>
        <v>37978.5</v>
      </c>
      <c r="I70" s="83">
        <f t="shared" ref="I70:L70" si="20">I72</f>
        <v>37978.5</v>
      </c>
      <c r="J70" s="83">
        <f t="shared" si="20"/>
        <v>0</v>
      </c>
      <c r="K70" s="83">
        <f t="shared" si="20"/>
        <v>35027.699999999997</v>
      </c>
      <c r="L70" s="83">
        <f t="shared" si="20"/>
        <v>35027.699999999997</v>
      </c>
      <c r="M70" s="120"/>
    </row>
    <row r="71" spans="1:13" ht="38.25" customHeight="1" outlineLevel="2" x14ac:dyDescent="0.25">
      <c r="A71" s="124"/>
      <c r="B71" s="126"/>
      <c r="C71" s="81" t="s">
        <v>83</v>
      </c>
      <c r="D71" s="82"/>
      <c r="E71" s="82"/>
      <c r="F71" s="82"/>
      <c r="G71" s="82"/>
      <c r="H71" s="83"/>
      <c r="I71" s="83"/>
      <c r="J71" s="83"/>
      <c r="K71" s="83"/>
      <c r="L71" s="83"/>
      <c r="M71" s="121"/>
    </row>
    <row r="72" spans="1:13" ht="38.25" customHeight="1" outlineLevel="2" x14ac:dyDescent="0.25">
      <c r="A72" s="124"/>
      <c r="B72" s="126"/>
      <c r="C72" s="81" t="s">
        <v>4</v>
      </c>
      <c r="D72" s="82" t="s">
        <v>5</v>
      </c>
      <c r="E72" s="82" t="s">
        <v>86</v>
      </c>
      <c r="F72" s="82" t="s">
        <v>86</v>
      </c>
      <c r="G72" s="82" t="s">
        <v>86</v>
      </c>
      <c r="H72" s="83">
        <v>37978.5</v>
      </c>
      <c r="I72" s="83">
        <v>37978.5</v>
      </c>
      <c r="J72" s="83">
        <f>J75+J78+J81+J84</f>
        <v>0</v>
      </c>
      <c r="K72" s="83">
        <f>K75+K78+K81+K84</f>
        <v>35027.699999999997</v>
      </c>
      <c r="L72" s="83">
        <f>L75+L78+L81+L84</f>
        <v>35027.699999999997</v>
      </c>
      <c r="M72" s="122"/>
    </row>
    <row r="73" spans="1:13" ht="38.25" customHeight="1" outlineLevel="1" x14ac:dyDescent="0.25">
      <c r="A73" s="105" t="s">
        <v>117</v>
      </c>
      <c r="B73" s="114" t="s">
        <v>36</v>
      </c>
      <c r="C73" s="71" t="s">
        <v>84</v>
      </c>
      <c r="D73" s="69"/>
      <c r="E73" s="69"/>
      <c r="F73" s="69"/>
      <c r="G73" s="69"/>
      <c r="H73" s="12">
        <f>H75</f>
        <v>33456.199999999997</v>
      </c>
      <c r="I73" s="12">
        <f t="shared" ref="I73:L73" si="21">I75</f>
        <v>33456.199999999997</v>
      </c>
      <c r="J73" s="12">
        <f t="shared" si="21"/>
        <v>0</v>
      </c>
      <c r="K73" s="12">
        <f t="shared" si="21"/>
        <v>31697.5</v>
      </c>
      <c r="L73" s="12">
        <f t="shared" si="21"/>
        <v>31697.5</v>
      </c>
      <c r="M73" s="111"/>
    </row>
    <row r="74" spans="1:13" ht="38.25" customHeight="1" outlineLevel="1" x14ac:dyDescent="0.25">
      <c r="A74" s="106"/>
      <c r="B74" s="115"/>
      <c r="C74" s="71" t="s">
        <v>83</v>
      </c>
      <c r="D74" s="69"/>
      <c r="E74" s="69"/>
      <c r="F74" s="69"/>
      <c r="G74" s="69"/>
      <c r="H74" s="12"/>
      <c r="I74" s="12"/>
      <c r="J74" s="12"/>
      <c r="K74" s="12"/>
      <c r="L74" s="12"/>
      <c r="M74" s="112"/>
    </row>
    <row r="75" spans="1:13" ht="38.25" customHeight="1" outlineLevel="2" x14ac:dyDescent="0.25">
      <c r="A75" s="107"/>
      <c r="B75" s="116"/>
      <c r="C75" s="71" t="s">
        <v>4</v>
      </c>
      <c r="D75" s="69" t="s">
        <v>5</v>
      </c>
      <c r="E75" s="69" t="s">
        <v>1</v>
      </c>
      <c r="F75" s="69" t="s">
        <v>35</v>
      </c>
      <c r="G75" s="69" t="s">
        <v>0</v>
      </c>
      <c r="H75" s="12">
        <v>33456.199999999997</v>
      </c>
      <c r="I75" s="12">
        <v>33456.199999999997</v>
      </c>
      <c r="J75" s="12">
        <f t="shared" si="12"/>
        <v>0</v>
      </c>
      <c r="K75" s="12">
        <v>31697.5</v>
      </c>
      <c r="L75" s="12">
        <v>31697.5</v>
      </c>
      <c r="M75" s="113"/>
    </row>
    <row r="76" spans="1:13" ht="51.75" customHeight="1" outlineLevel="2" x14ac:dyDescent="0.25">
      <c r="A76" s="105" t="s">
        <v>118</v>
      </c>
      <c r="B76" s="108" t="s">
        <v>38</v>
      </c>
      <c r="C76" s="71" t="s">
        <v>84</v>
      </c>
      <c r="D76" s="69"/>
      <c r="E76" s="69"/>
      <c r="F76" s="69"/>
      <c r="G76" s="69"/>
      <c r="H76" s="12">
        <f>H78</f>
        <v>4204.2</v>
      </c>
      <c r="I76" s="12">
        <f t="shared" ref="I76:L76" si="22">I78</f>
        <v>4204.2</v>
      </c>
      <c r="J76" s="12">
        <f t="shared" si="22"/>
        <v>0</v>
      </c>
      <c r="K76" s="12">
        <f t="shared" si="22"/>
        <v>3295.2</v>
      </c>
      <c r="L76" s="12">
        <f t="shared" si="22"/>
        <v>3295.2</v>
      </c>
      <c r="M76" s="111"/>
    </row>
    <row r="77" spans="1:13" ht="51.75" customHeight="1" outlineLevel="2" x14ac:dyDescent="0.25">
      <c r="A77" s="106"/>
      <c r="B77" s="109"/>
      <c r="C77" s="71" t="s">
        <v>83</v>
      </c>
      <c r="D77" s="69"/>
      <c r="E77" s="69"/>
      <c r="F77" s="69"/>
      <c r="G77" s="69"/>
      <c r="H77" s="12"/>
      <c r="I77" s="12"/>
      <c r="J77" s="12"/>
      <c r="K77" s="12"/>
      <c r="L77" s="12"/>
      <c r="M77" s="112"/>
    </row>
    <row r="78" spans="1:13" ht="51.75" customHeight="1" outlineLevel="2" x14ac:dyDescent="0.25">
      <c r="A78" s="107"/>
      <c r="B78" s="110"/>
      <c r="C78" s="71" t="s">
        <v>4</v>
      </c>
      <c r="D78" s="69" t="s">
        <v>5</v>
      </c>
      <c r="E78" s="69" t="s">
        <v>1</v>
      </c>
      <c r="F78" s="69" t="s">
        <v>37</v>
      </c>
      <c r="G78" s="69" t="s">
        <v>0</v>
      </c>
      <c r="H78" s="12">
        <v>4204.2</v>
      </c>
      <c r="I78" s="12">
        <v>4204.2</v>
      </c>
      <c r="J78" s="12">
        <f t="shared" si="12"/>
        <v>0</v>
      </c>
      <c r="K78" s="12">
        <v>3295.2</v>
      </c>
      <c r="L78" s="12">
        <v>3295.2</v>
      </c>
      <c r="M78" s="113"/>
    </row>
    <row r="79" spans="1:13" ht="60" customHeight="1" outlineLevel="2" x14ac:dyDescent="0.25">
      <c r="A79" s="105" t="s">
        <v>125</v>
      </c>
      <c r="B79" s="108" t="s">
        <v>211</v>
      </c>
      <c r="C79" s="71" t="s">
        <v>84</v>
      </c>
      <c r="D79" s="69"/>
      <c r="E79" s="69"/>
      <c r="F79" s="69"/>
      <c r="G79" s="69"/>
      <c r="H79" s="12">
        <f>H81</f>
        <v>283.2</v>
      </c>
      <c r="I79" s="12">
        <f t="shared" ref="I79:L79" si="23">I81</f>
        <v>283.2</v>
      </c>
      <c r="J79" s="12">
        <f t="shared" si="23"/>
        <v>0</v>
      </c>
      <c r="K79" s="12">
        <f t="shared" si="23"/>
        <v>0</v>
      </c>
      <c r="L79" s="12">
        <f t="shared" si="23"/>
        <v>0</v>
      </c>
      <c r="M79" s="111"/>
    </row>
    <row r="80" spans="1:13" ht="60" customHeight="1" outlineLevel="2" x14ac:dyDescent="0.25">
      <c r="A80" s="106"/>
      <c r="B80" s="109"/>
      <c r="C80" s="71" t="s">
        <v>83</v>
      </c>
      <c r="D80" s="69"/>
      <c r="E80" s="69"/>
      <c r="F80" s="69"/>
      <c r="G80" s="69"/>
      <c r="H80" s="12"/>
      <c r="I80" s="12"/>
      <c r="J80" s="12"/>
      <c r="K80" s="12"/>
      <c r="L80" s="12"/>
      <c r="M80" s="112"/>
    </row>
    <row r="81" spans="1:13" ht="60" customHeight="1" outlineLevel="2" x14ac:dyDescent="0.25">
      <c r="A81" s="107"/>
      <c r="B81" s="110"/>
      <c r="C81" s="71" t="s">
        <v>4</v>
      </c>
      <c r="D81" s="69" t="s">
        <v>5</v>
      </c>
      <c r="E81" s="69" t="s">
        <v>1</v>
      </c>
      <c r="F81" s="69" t="s">
        <v>39</v>
      </c>
      <c r="G81" s="69" t="s">
        <v>0</v>
      </c>
      <c r="H81" s="12">
        <v>283.2</v>
      </c>
      <c r="I81" s="12">
        <v>283.2</v>
      </c>
      <c r="J81" s="12">
        <f t="shared" si="12"/>
        <v>0</v>
      </c>
      <c r="K81" s="12">
        <v>0</v>
      </c>
      <c r="L81" s="12">
        <v>0</v>
      </c>
      <c r="M81" s="113"/>
    </row>
    <row r="82" spans="1:13" ht="38.25" customHeight="1" outlineLevel="2" x14ac:dyDescent="0.25">
      <c r="A82" s="105" t="s">
        <v>126</v>
      </c>
      <c r="B82" s="114" t="s">
        <v>41</v>
      </c>
      <c r="C82" s="71" t="s">
        <v>84</v>
      </c>
      <c r="D82" s="69"/>
      <c r="E82" s="69"/>
      <c r="F82" s="69"/>
      <c r="G82" s="69"/>
      <c r="H82" s="12">
        <f>H84</f>
        <v>35</v>
      </c>
      <c r="I82" s="12">
        <f t="shared" ref="I82:L82" si="24">I84</f>
        <v>35</v>
      </c>
      <c r="J82" s="12">
        <f t="shared" si="24"/>
        <v>0</v>
      </c>
      <c r="K82" s="12">
        <f t="shared" si="24"/>
        <v>35</v>
      </c>
      <c r="L82" s="12">
        <f t="shared" si="24"/>
        <v>35</v>
      </c>
      <c r="M82" s="111"/>
    </row>
    <row r="83" spans="1:13" ht="38.25" customHeight="1" outlineLevel="2" x14ac:dyDescent="0.25">
      <c r="A83" s="106"/>
      <c r="B83" s="115"/>
      <c r="C83" s="71" t="s">
        <v>83</v>
      </c>
      <c r="D83" s="69"/>
      <c r="E83" s="69"/>
      <c r="F83" s="69"/>
      <c r="G83" s="69"/>
      <c r="H83" s="12"/>
      <c r="I83" s="12"/>
      <c r="J83" s="12"/>
      <c r="K83" s="12"/>
      <c r="L83" s="12"/>
      <c r="M83" s="112"/>
    </row>
    <row r="84" spans="1:13" ht="38.25" customHeight="1" outlineLevel="2" x14ac:dyDescent="0.25">
      <c r="A84" s="107"/>
      <c r="B84" s="116"/>
      <c r="C84" s="71" t="s">
        <v>4</v>
      </c>
      <c r="D84" s="69" t="s">
        <v>5</v>
      </c>
      <c r="E84" s="69" t="s">
        <v>1</v>
      </c>
      <c r="F84" s="69" t="s">
        <v>40</v>
      </c>
      <c r="G84" s="69" t="s">
        <v>2</v>
      </c>
      <c r="H84" s="12">
        <v>35</v>
      </c>
      <c r="I84" s="12">
        <v>35</v>
      </c>
      <c r="J84" s="12">
        <f t="shared" si="12"/>
        <v>0</v>
      </c>
      <c r="K84" s="12">
        <v>35</v>
      </c>
      <c r="L84" s="12">
        <v>35</v>
      </c>
      <c r="M84" s="113"/>
    </row>
    <row r="85" spans="1:13" ht="38.25" customHeight="1" outlineLevel="2" x14ac:dyDescent="0.25">
      <c r="A85" s="123" t="s">
        <v>71</v>
      </c>
      <c r="B85" s="125" t="s">
        <v>66</v>
      </c>
      <c r="C85" s="81" t="s">
        <v>82</v>
      </c>
      <c r="D85" s="82"/>
      <c r="E85" s="82"/>
      <c r="F85" s="82"/>
      <c r="G85" s="82"/>
      <c r="H85" s="83">
        <f>H87</f>
        <v>43173.7</v>
      </c>
      <c r="I85" s="83">
        <f t="shared" ref="I85:L85" si="25">I87</f>
        <v>41267.800000000003</v>
      </c>
      <c r="J85" s="83">
        <f t="shared" si="25"/>
        <v>-1905.8999999999942</v>
      </c>
      <c r="K85" s="83">
        <f t="shared" si="25"/>
        <v>41884.400000000001</v>
      </c>
      <c r="L85" s="83">
        <f t="shared" si="25"/>
        <v>71694.600000000006</v>
      </c>
      <c r="M85" s="120"/>
    </row>
    <row r="86" spans="1:13" ht="38.25" customHeight="1" outlineLevel="2" x14ac:dyDescent="0.25">
      <c r="A86" s="124"/>
      <c r="B86" s="126"/>
      <c r="C86" s="81" t="s">
        <v>83</v>
      </c>
      <c r="D86" s="82"/>
      <c r="E86" s="82"/>
      <c r="F86" s="82"/>
      <c r="G86" s="82"/>
      <c r="H86" s="83"/>
      <c r="I86" s="83"/>
      <c r="J86" s="83"/>
      <c r="K86" s="83"/>
      <c r="L86" s="83"/>
      <c r="M86" s="121"/>
    </row>
    <row r="87" spans="1:13" ht="38.25" customHeight="1" outlineLevel="2" x14ac:dyDescent="0.25">
      <c r="A87" s="124"/>
      <c r="B87" s="126"/>
      <c r="C87" s="81" t="s">
        <v>4</v>
      </c>
      <c r="D87" s="82" t="s">
        <v>5</v>
      </c>
      <c r="E87" s="82" t="s">
        <v>86</v>
      </c>
      <c r="F87" s="82" t="s">
        <v>86</v>
      </c>
      <c r="G87" s="82" t="s">
        <v>86</v>
      </c>
      <c r="H87" s="83">
        <f>43173.7</f>
        <v>43173.7</v>
      </c>
      <c r="I87" s="83">
        <f>41267.8</f>
        <v>41267.800000000003</v>
      </c>
      <c r="J87" s="83">
        <f>I87-H87</f>
        <v>-1905.8999999999942</v>
      </c>
      <c r="K87" s="83">
        <v>41884.400000000001</v>
      </c>
      <c r="L87" s="83">
        <v>71694.600000000006</v>
      </c>
      <c r="M87" s="122"/>
    </row>
    <row r="88" spans="1:13" ht="38.25" customHeight="1" outlineLevel="1" x14ac:dyDescent="0.25">
      <c r="A88" s="105" t="s">
        <v>166</v>
      </c>
      <c r="B88" s="108" t="s">
        <v>59</v>
      </c>
      <c r="C88" s="71" t="s">
        <v>84</v>
      </c>
      <c r="D88" s="69"/>
      <c r="E88" s="69"/>
      <c r="F88" s="69"/>
      <c r="G88" s="69"/>
      <c r="H88" s="12">
        <v>4.2</v>
      </c>
      <c r="I88" s="12">
        <v>0</v>
      </c>
      <c r="J88" s="12">
        <f>I88-H88</f>
        <v>-4.2</v>
      </c>
      <c r="K88" s="12">
        <f t="shared" ref="K88:L88" si="26">K90</f>
        <v>42.7</v>
      </c>
      <c r="L88" s="12">
        <f t="shared" si="26"/>
        <v>42.7</v>
      </c>
      <c r="M88" s="111" t="s">
        <v>246</v>
      </c>
    </row>
    <row r="89" spans="1:13" ht="38.25" customHeight="1" outlineLevel="1" x14ac:dyDescent="0.25">
      <c r="A89" s="106"/>
      <c r="B89" s="109"/>
      <c r="C89" s="71" t="s">
        <v>83</v>
      </c>
      <c r="D89" s="69"/>
      <c r="E89" s="69"/>
      <c r="F89" s="69"/>
      <c r="G89" s="69"/>
      <c r="H89" s="12"/>
      <c r="I89" s="12"/>
      <c r="J89" s="12"/>
      <c r="K89" s="12"/>
      <c r="L89" s="12"/>
      <c r="M89" s="112"/>
    </row>
    <row r="90" spans="1:13" ht="54.75" customHeight="1" outlineLevel="2" x14ac:dyDescent="0.25">
      <c r="A90" s="107"/>
      <c r="B90" s="110"/>
      <c r="C90" s="71" t="s">
        <v>4</v>
      </c>
      <c r="D90" s="69" t="s">
        <v>5</v>
      </c>
      <c r="E90" s="69" t="s">
        <v>12</v>
      </c>
      <c r="F90" s="69" t="s">
        <v>58</v>
      </c>
      <c r="G90" s="69" t="s">
        <v>2</v>
      </c>
      <c r="H90" s="12">
        <f>H88</f>
        <v>4.2</v>
      </c>
      <c r="I90" s="12">
        <f>I88</f>
        <v>0</v>
      </c>
      <c r="J90" s="12">
        <f t="shared" ref="J90" si="27">I90-H90</f>
        <v>-4.2</v>
      </c>
      <c r="K90" s="12">
        <v>42.7</v>
      </c>
      <c r="L90" s="12">
        <v>42.7</v>
      </c>
      <c r="M90" s="113"/>
    </row>
    <row r="91" spans="1:13" ht="38.25" customHeight="1" outlineLevel="2" x14ac:dyDescent="0.25">
      <c r="A91" s="105" t="s">
        <v>167</v>
      </c>
      <c r="B91" s="114" t="s">
        <v>213</v>
      </c>
      <c r="C91" s="71" t="s">
        <v>84</v>
      </c>
      <c r="D91" s="69"/>
      <c r="E91" s="69"/>
      <c r="F91" s="69"/>
      <c r="G91" s="69"/>
      <c r="H91" s="12">
        <f>SUM(H93:H93)</f>
        <v>5368.6</v>
      </c>
      <c r="I91" s="12">
        <f>SUM(I93:I93)</f>
        <v>4720.1000000000004</v>
      </c>
      <c r="J91" s="12">
        <f>SUM(J93:J93)</f>
        <v>-648.5</v>
      </c>
      <c r="K91" s="12">
        <f>SUM(K93:K93)</f>
        <v>0</v>
      </c>
      <c r="L91" s="12">
        <f>SUM(L93:L93)</f>
        <v>0</v>
      </c>
      <c r="M91" s="117" t="s">
        <v>247</v>
      </c>
    </row>
    <row r="92" spans="1:13" ht="48.75" customHeight="1" outlineLevel="2" x14ac:dyDescent="0.25">
      <c r="A92" s="106"/>
      <c r="B92" s="115"/>
      <c r="C92" s="71" t="s">
        <v>83</v>
      </c>
      <c r="D92" s="69"/>
      <c r="E92" s="69"/>
      <c r="F92" s="69"/>
      <c r="G92" s="69"/>
      <c r="H92" s="12"/>
      <c r="I92" s="12"/>
      <c r="J92" s="12"/>
      <c r="K92" s="12"/>
      <c r="L92" s="12"/>
      <c r="M92" s="118"/>
    </row>
    <row r="93" spans="1:13" ht="60.75" customHeight="1" outlineLevel="2" x14ac:dyDescent="0.25">
      <c r="A93" s="107"/>
      <c r="B93" s="116"/>
      <c r="C93" s="71" t="s">
        <v>4</v>
      </c>
      <c r="D93" s="69" t="s">
        <v>5</v>
      </c>
      <c r="E93" s="69" t="s">
        <v>12</v>
      </c>
      <c r="F93" s="69" t="s">
        <v>214</v>
      </c>
      <c r="G93" s="69" t="s">
        <v>2</v>
      </c>
      <c r="H93" s="12">
        <v>5368.6</v>
      </c>
      <c r="I93" s="12">
        <v>4720.1000000000004</v>
      </c>
      <c r="J93" s="12">
        <f t="shared" si="12"/>
        <v>-648.5</v>
      </c>
      <c r="K93" s="12">
        <v>0</v>
      </c>
      <c r="L93" s="12">
        <v>0</v>
      </c>
      <c r="M93" s="119"/>
    </row>
    <row r="94" spans="1:13" ht="38.25" customHeight="1" outlineLevel="2" x14ac:dyDescent="0.25">
      <c r="A94" s="105" t="s">
        <v>168</v>
      </c>
      <c r="B94" s="108" t="s">
        <v>215</v>
      </c>
      <c r="C94" s="71" t="s">
        <v>84</v>
      </c>
      <c r="D94" s="69"/>
      <c r="E94" s="69"/>
      <c r="F94" s="69"/>
      <c r="G94" s="69"/>
      <c r="H94" s="12">
        <f>H96</f>
        <v>110.1</v>
      </c>
      <c r="I94" s="12">
        <f t="shared" ref="I94:L94" si="28">I96</f>
        <v>96.8</v>
      </c>
      <c r="J94" s="12">
        <f t="shared" si="28"/>
        <v>-13.299999999999997</v>
      </c>
      <c r="K94" s="12">
        <f t="shared" si="28"/>
        <v>0</v>
      </c>
      <c r="L94" s="12">
        <f t="shared" si="28"/>
        <v>0</v>
      </c>
      <c r="M94" s="111" t="s">
        <v>247</v>
      </c>
    </row>
    <row r="95" spans="1:13" ht="38.25" customHeight="1" outlineLevel="2" x14ac:dyDescent="0.25">
      <c r="A95" s="106"/>
      <c r="B95" s="109"/>
      <c r="C95" s="71" t="s">
        <v>83</v>
      </c>
      <c r="D95" s="69"/>
      <c r="E95" s="69"/>
      <c r="F95" s="69"/>
      <c r="G95" s="69"/>
      <c r="H95" s="12"/>
      <c r="I95" s="12"/>
      <c r="J95" s="12"/>
      <c r="K95" s="12"/>
      <c r="L95" s="12"/>
      <c r="M95" s="112"/>
    </row>
    <row r="96" spans="1:13" ht="38.25" customHeight="1" outlineLevel="2" x14ac:dyDescent="0.25">
      <c r="A96" s="107"/>
      <c r="B96" s="110"/>
      <c r="C96" s="71" t="s">
        <v>4</v>
      </c>
      <c r="D96" s="69" t="s">
        <v>5</v>
      </c>
      <c r="E96" s="69" t="s">
        <v>12</v>
      </c>
      <c r="F96" s="69" t="s">
        <v>216</v>
      </c>
      <c r="G96" s="69" t="s">
        <v>2</v>
      </c>
      <c r="H96" s="12">
        <v>110.1</v>
      </c>
      <c r="I96" s="12">
        <v>96.8</v>
      </c>
      <c r="J96" s="12">
        <f t="shared" si="12"/>
        <v>-13.299999999999997</v>
      </c>
      <c r="K96" s="12">
        <v>0</v>
      </c>
      <c r="L96" s="12">
        <v>0</v>
      </c>
      <c r="M96" s="113"/>
    </row>
    <row r="97" spans="1:13" ht="38.25" customHeight="1" outlineLevel="2" x14ac:dyDescent="0.25">
      <c r="A97" s="105" t="s">
        <v>169</v>
      </c>
      <c r="B97" s="114" t="s">
        <v>48</v>
      </c>
      <c r="C97" s="71" t="s">
        <v>84</v>
      </c>
      <c r="D97" s="69"/>
      <c r="E97" s="69"/>
      <c r="F97" s="69"/>
      <c r="G97" s="69"/>
      <c r="H97" s="12">
        <f>SUM(H99:H100)</f>
        <v>1891.2088000000001</v>
      </c>
      <c r="I97" s="12">
        <f>SUM(I99:I100)</f>
        <v>1842.8999999999999</v>
      </c>
      <c r="J97" s="12">
        <f>SUM(J99:J100)</f>
        <v>-48.308800000000133</v>
      </c>
      <c r="K97" s="12">
        <f>SUM(K99:K100)</f>
        <v>0</v>
      </c>
      <c r="L97" s="12">
        <f>SUM(L99:L100)</f>
        <v>0</v>
      </c>
      <c r="M97" s="117" t="s">
        <v>252</v>
      </c>
    </row>
    <row r="98" spans="1:13" ht="38.25" customHeight="1" outlineLevel="2" x14ac:dyDescent="0.25">
      <c r="A98" s="106"/>
      <c r="B98" s="115"/>
      <c r="C98" s="71" t="s">
        <v>83</v>
      </c>
      <c r="D98" s="69"/>
      <c r="E98" s="69"/>
      <c r="F98" s="69"/>
      <c r="G98" s="69"/>
      <c r="H98" s="12"/>
      <c r="I98" s="12"/>
      <c r="J98" s="12"/>
      <c r="K98" s="12"/>
      <c r="L98" s="12"/>
      <c r="M98" s="118"/>
    </row>
    <row r="99" spans="1:13" ht="38.25" customHeight="1" outlineLevel="2" x14ac:dyDescent="0.25">
      <c r="A99" s="106"/>
      <c r="B99" s="115"/>
      <c r="C99" s="71" t="s">
        <v>4</v>
      </c>
      <c r="D99" s="69" t="s">
        <v>5</v>
      </c>
      <c r="E99" s="69" t="s">
        <v>12</v>
      </c>
      <c r="F99" s="69" t="s">
        <v>47</v>
      </c>
      <c r="G99" s="69" t="s">
        <v>2</v>
      </c>
      <c r="H99" s="12">
        <v>428.30879999999996</v>
      </c>
      <c r="I99" s="12">
        <v>428.3</v>
      </c>
      <c r="J99" s="12">
        <f t="shared" si="12"/>
        <v>-8.7999999999510692E-3</v>
      </c>
      <c r="K99" s="12">
        <v>0</v>
      </c>
      <c r="L99" s="12">
        <v>0</v>
      </c>
      <c r="M99" s="118"/>
    </row>
    <row r="100" spans="1:13" ht="38.25" customHeight="1" outlineLevel="2" x14ac:dyDescent="0.25">
      <c r="A100" s="107"/>
      <c r="B100" s="116"/>
      <c r="C100" s="71" t="s">
        <v>4</v>
      </c>
      <c r="D100" s="69" t="s">
        <v>5</v>
      </c>
      <c r="E100" s="69" t="s">
        <v>12</v>
      </c>
      <c r="F100" s="69" t="s">
        <v>47</v>
      </c>
      <c r="G100" s="69" t="s">
        <v>2</v>
      </c>
      <c r="H100" s="12">
        <v>1462.9</v>
      </c>
      <c r="I100" s="12">
        <v>1414.6</v>
      </c>
      <c r="J100" s="12">
        <f t="shared" si="12"/>
        <v>-48.300000000000182</v>
      </c>
      <c r="K100" s="12">
        <v>0</v>
      </c>
      <c r="L100" s="12">
        <v>0</v>
      </c>
      <c r="M100" s="119"/>
    </row>
    <row r="101" spans="1:13" ht="46.5" customHeight="1" outlineLevel="2" x14ac:dyDescent="0.25">
      <c r="A101" s="105" t="s">
        <v>170</v>
      </c>
      <c r="B101" s="114" t="s">
        <v>50</v>
      </c>
      <c r="C101" s="71" t="s">
        <v>84</v>
      </c>
      <c r="D101" s="69"/>
      <c r="E101" s="69"/>
      <c r="F101" s="69"/>
      <c r="G101" s="69"/>
      <c r="H101" s="12">
        <v>901.3</v>
      </c>
      <c r="I101" s="12">
        <v>901.3</v>
      </c>
      <c r="J101" s="12">
        <f t="shared" ref="J101:L101" si="29">SUM(J103:J105)</f>
        <v>-2.0999999999986585E-2</v>
      </c>
      <c r="K101" s="12">
        <f t="shared" si="29"/>
        <v>300</v>
      </c>
      <c r="L101" s="12">
        <f t="shared" si="29"/>
        <v>300</v>
      </c>
      <c r="M101" s="111"/>
    </row>
    <row r="102" spans="1:13" ht="46.5" customHeight="1" outlineLevel="2" x14ac:dyDescent="0.25">
      <c r="A102" s="106"/>
      <c r="B102" s="115"/>
      <c r="C102" s="71" t="s">
        <v>83</v>
      </c>
      <c r="D102" s="69"/>
      <c r="E102" s="69"/>
      <c r="F102" s="69"/>
      <c r="G102" s="69"/>
      <c r="H102" s="12"/>
      <c r="I102" s="12"/>
      <c r="J102" s="12"/>
      <c r="K102" s="12"/>
      <c r="L102" s="12"/>
      <c r="M102" s="112"/>
    </row>
    <row r="103" spans="1:13" ht="46.5" customHeight="1" outlineLevel="2" x14ac:dyDescent="0.25">
      <c r="A103" s="106"/>
      <c r="B103" s="115"/>
      <c r="C103" s="71" t="s">
        <v>4</v>
      </c>
      <c r="D103" s="69" t="s">
        <v>5</v>
      </c>
      <c r="E103" s="69" t="s">
        <v>1</v>
      </c>
      <c r="F103" s="69" t="s">
        <v>49</v>
      </c>
      <c r="G103" s="69" t="s">
        <v>2</v>
      </c>
      <c r="H103" s="12">
        <v>138.321</v>
      </c>
      <c r="I103" s="12">
        <v>138.30000000000001</v>
      </c>
      <c r="J103" s="12">
        <f t="shared" si="12"/>
        <v>-2.0999999999986585E-2</v>
      </c>
      <c r="K103" s="12">
        <v>0</v>
      </c>
      <c r="L103" s="12">
        <v>0</v>
      </c>
      <c r="M103" s="112"/>
    </row>
    <row r="104" spans="1:13" ht="46.5" customHeight="1" outlineLevel="2" x14ac:dyDescent="0.25">
      <c r="A104" s="106"/>
      <c r="B104" s="115"/>
      <c r="C104" s="71" t="s">
        <v>4</v>
      </c>
      <c r="D104" s="69" t="s">
        <v>5</v>
      </c>
      <c r="E104" s="69" t="s">
        <v>1</v>
      </c>
      <c r="F104" s="69" t="s">
        <v>49</v>
      </c>
      <c r="G104" s="69" t="s">
        <v>2</v>
      </c>
      <c r="H104" s="12">
        <v>398.3</v>
      </c>
      <c r="I104" s="12">
        <v>398.3</v>
      </c>
      <c r="J104" s="12">
        <f t="shared" si="12"/>
        <v>0</v>
      </c>
      <c r="K104" s="12">
        <v>150</v>
      </c>
      <c r="L104" s="12">
        <v>150</v>
      </c>
      <c r="M104" s="112"/>
    </row>
    <row r="105" spans="1:13" ht="46.5" customHeight="1" outlineLevel="2" x14ac:dyDescent="0.25">
      <c r="A105" s="107"/>
      <c r="B105" s="116"/>
      <c r="C105" s="71" t="s">
        <v>4</v>
      </c>
      <c r="D105" s="69" t="s">
        <v>5</v>
      </c>
      <c r="E105" s="69" t="s">
        <v>12</v>
      </c>
      <c r="F105" s="69" t="s">
        <v>49</v>
      </c>
      <c r="G105" s="69" t="s">
        <v>2</v>
      </c>
      <c r="H105" s="12">
        <v>364.6</v>
      </c>
      <c r="I105" s="12">
        <v>364.6</v>
      </c>
      <c r="J105" s="12">
        <f t="shared" si="12"/>
        <v>0</v>
      </c>
      <c r="K105" s="12">
        <v>150</v>
      </c>
      <c r="L105" s="12">
        <v>150</v>
      </c>
      <c r="M105" s="113"/>
    </row>
    <row r="106" spans="1:13" ht="38.25" customHeight="1" outlineLevel="2" x14ac:dyDescent="0.25">
      <c r="A106" s="105" t="s">
        <v>171</v>
      </c>
      <c r="B106" s="114" t="s">
        <v>54</v>
      </c>
      <c r="C106" s="71" t="s">
        <v>84</v>
      </c>
      <c r="D106" s="69"/>
      <c r="E106" s="69"/>
      <c r="F106" s="69"/>
      <c r="G106" s="69"/>
      <c r="H106" s="12">
        <f>SUM(H108:H108)</f>
        <v>0</v>
      </c>
      <c r="I106" s="12">
        <f>SUM(I108:I108)</f>
        <v>0</v>
      </c>
      <c r="J106" s="12">
        <f>SUM(J108:J108)</f>
        <v>0</v>
      </c>
      <c r="K106" s="12">
        <f>SUM(K108:K108)</f>
        <v>2054.8000000000002</v>
      </c>
      <c r="L106" s="12">
        <f>SUM(L108:L108)</f>
        <v>1180.4000000000001</v>
      </c>
      <c r="M106" s="111"/>
    </row>
    <row r="107" spans="1:13" ht="38.25" customHeight="1" outlineLevel="2" x14ac:dyDescent="0.25">
      <c r="A107" s="106"/>
      <c r="B107" s="115"/>
      <c r="C107" s="71" t="s">
        <v>83</v>
      </c>
      <c r="D107" s="69"/>
      <c r="E107" s="69"/>
      <c r="F107" s="69"/>
      <c r="G107" s="69"/>
      <c r="H107" s="12"/>
      <c r="I107" s="12"/>
      <c r="J107" s="12"/>
      <c r="K107" s="12"/>
      <c r="L107" s="12"/>
      <c r="M107" s="112"/>
    </row>
    <row r="108" spans="1:13" ht="38.25" customHeight="1" outlineLevel="2" x14ac:dyDescent="0.25">
      <c r="A108" s="107"/>
      <c r="B108" s="116"/>
      <c r="C108" s="71" t="s">
        <v>4</v>
      </c>
      <c r="D108" s="69" t="s">
        <v>5</v>
      </c>
      <c r="E108" s="69" t="s">
        <v>12</v>
      </c>
      <c r="F108" s="69" t="s">
        <v>53</v>
      </c>
      <c r="G108" s="69" t="s">
        <v>2</v>
      </c>
      <c r="H108" s="12">
        <v>0</v>
      </c>
      <c r="I108" s="12">
        <v>0</v>
      </c>
      <c r="J108" s="12">
        <f t="shared" ref="J108" si="30">I108-H108</f>
        <v>0</v>
      </c>
      <c r="K108" s="12">
        <v>2054.8000000000002</v>
      </c>
      <c r="L108" s="12">
        <v>1180.4000000000001</v>
      </c>
      <c r="M108" s="113"/>
    </row>
    <row r="109" spans="1:13" ht="38.25" customHeight="1" outlineLevel="2" x14ac:dyDescent="0.25">
      <c r="A109" s="105" t="s">
        <v>172</v>
      </c>
      <c r="B109" s="114" t="s">
        <v>55</v>
      </c>
      <c r="C109" s="71" t="s">
        <v>84</v>
      </c>
      <c r="D109" s="69"/>
      <c r="E109" s="69"/>
      <c r="F109" s="69"/>
      <c r="G109" s="69"/>
      <c r="H109" s="12">
        <v>665.6</v>
      </c>
      <c r="I109" s="12">
        <f t="shared" ref="I109:L109" si="31">SUM(I111:I112)</f>
        <v>370.8</v>
      </c>
      <c r="J109" s="12">
        <v>-294.8</v>
      </c>
      <c r="K109" s="12">
        <f t="shared" si="31"/>
        <v>0</v>
      </c>
      <c r="L109" s="12">
        <f t="shared" si="31"/>
        <v>0</v>
      </c>
      <c r="M109" s="111" t="s">
        <v>254</v>
      </c>
    </row>
    <row r="110" spans="1:13" ht="38.25" customHeight="1" outlineLevel="2" x14ac:dyDescent="0.25">
      <c r="A110" s="106"/>
      <c r="B110" s="115"/>
      <c r="C110" s="71" t="s">
        <v>83</v>
      </c>
      <c r="D110" s="69"/>
      <c r="E110" s="69"/>
      <c r="F110" s="69"/>
      <c r="G110" s="69"/>
      <c r="H110" s="12"/>
      <c r="I110" s="12"/>
      <c r="J110" s="12"/>
      <c r="K110" s="12"/>
      <c r="L110" s="12"/>
      <c r="M110" s="112"/>
    </row>
    <row r="111" spans="1:13" ht="38.25" customHeight="1" outlineLevel="2" x14ac:dyDescent="0.25">
      <c r="A111" s="106"/>
      <c r="B111" s="115"/>
      <c r="C111" s="71" t="s">
        <v>4</v>
      </c>
      <c r="D111" s="69" t="s">
        <v>5</v>
      </c>
      <c r="E111" s="69" t="s">
        <v>1</v>
      </c>
      <c r="F111" s="69" t="s">
        <v>53</v>
      </c>
      <c r="G111" s="69" t="s">
        <v>2</v>
      </c>
      <c r="H111" s="12">
        <v>104</v>
      </c>
      <c r="I111" s="12">
        <v>104</v>
      </c>
      <c r="J111" s="12">
        <f t="shared" si="12"/>
        <v>0</v>
      </c>
      <c r="K111" s="12">
        <v>0</v>
      </c>
      <c r="L111" s="12">
        <v>0</v>
      </c>
      <c r="M111" s="112"/>
    </row>
    <row r="112" spans="1:13" ht="38.25" customHeight="1" outlineLevel="2" x14ac:dyDescent="0.25">
      <c r="A112" s="107"/>
      <c r="B112" s="116"/>
      <c r="C112" s="71" t="s">
        <v>4</v>
      </c>
      <c r="D112" s="69" t="s">
        <v>5</v>
      </c>
      <c r="E112" s="69" t="s">
        <v>12</v>
      </c>
      <c r="F112" s="69" t="s">
        <v>53</v>
      </c>
      <c r="G112" s="69" t="s">
        <v>2</v>
      </c>
      <c r="H112" s="12">
        <v>561.70000000000005</v>
      </c>
      <c r="I112" s="12">
        <v>266.8</v>
      </c>
      <c r="J112" s="12">
        <v>-294.8</v>
      </c>
      <c r="K112" s="12">
        <v>0</v>
      </c>
      <c r="L112" s="12">
        <v>0</v>
      </c>
      <c r="M112" s="113"/>
    </row>
    <row r="113" spans="1:13" ht="38.25" customHeight="1" outlineLevel="2" x14ac:dyDescent="0.25">
      <c r="A113" s="105" t="s">
        <v>173</v>
      </c>
      <c r="B113" s="114" t="s">
        <v>217</v>
      </c>
      <c r="C113" s="71" t="s">
        <v>84</v>
      </c>
      <c r="D113" s="69"/>
      <c r="E113" s="69"/>
      <c r="F113" s="69"/>
      <c r="G113" s="69"/>
      <c r="H113" s="12">
        <f>H116+H115</f>
        <v>256.7</v>
      </c>
      <c r="I113" s="12">
        <f>I116+I115</f>
        <v>86.7</v>
      </c>
      <c r="J113" s="12">
        <f>J115</f>
        <v>-170</v>
      </c>
      <c r="K113" s="12">
        <f t="shared" ref="K113:L113" si="32">K116</f>
        <v>0</v>
      </c>
      <c r="L113" s="12">
        <f t="shared" si="32"/>
        <v>0</v>
      </c>
      <c r="M113" s="111" t="s">
        <v>250</v>
      </c>
    </row>
    <row r="114" spans="1:13" ht="47.25" customHeight="1" outlineLevel="2" x14ac:dyDescent="0.25">
      <c r="A114" s="106"/>
      <c r="B114" s="115"/>
      <c r="C114" s="71" t="s">
        <v>83</v>
      </c>
      <c r="D114" s="69"/>
      <c r="E114" s="69"/>
      <c r="F114" s="69"/>
      <c r="G114" s="69"/>
      <c r="H114" s="12"/>
      <c r="I114" s="12"/>
      <c r="J114" s="12"/>
      <c r="K114" s="12"/>
      <c r="L114" s="12"/>
      <c r="M114" s="112"/>
    </row>
    <row r="115" spans="1:13" ht="47.25" customHeight="1" outlineLevel="2" x14ac:dyDescent="0.25">
      <c r="A115" s="106"/>
      <c r="B115" s="115"/>
      <c r="C115" s="71" t="s">
        <v>4</v>
      </c>
      <c r="D115" s="69" t="s">
        <v>5</v>
      </c>
      <c r="E115" s="69" t="s">
        <v>25</v>
      </c>
      <c r="F115" s="69" t="s">
        <v>218</v>
      </c>
      <c r="G115" s="69" t="s">
        <v>3</v>
      </c>
      <c r="H115" s="12">
        <v>170</v>
      </c>
      <c r="I115" s="12">
        <v>0</v>
      </c>
      <c r="J115" s="12">
        <f>I115-H115</f>
        <v>-170</v>
      </c>
      <c r="K115" s="12">
        <v>0</v>
      </c>
      <c r="L115" s="12">
        <v>0</v>
      </c>
      <c r="M115" s="112"/>
    </row>
    <row r="116" spans="1:13" ht="51.75" customHeight="1" outlineLevel="2" x14ac:dyDescent="0.25">
      <c r="A116" s="107"/>
      <c r="B116" s="116"/>
      <c r="C116" s="71" t="s">
        <v>4</v>
      </c>
      <c r="D116" s="69" t="s">
        <v>5</v>
      </c>
      <c r="E116" s="69" t="s">
        <v>12</v>
      </c>
      <c r="F116" s="69" t="s">
        <v>218</v>
      </c>
      <c r="G116" s="69" t="s">
        <v>2</v>
      </c>
      <c r="H116" s="12">
        <v>86.7</v>
      </c>
      <c r="I116" s="12">
        <v>86.7</v>
      </c>
      <c r="J116" s="12">
        <f t="shared" ref="J116" si="33">I116-H116</f>
        <v>0</v>
      </c>
      <c r="K116" s="12">
        <v>0</v>
      </c>
      <c r="L116" s="12">
        <v>0</v>
      </c>
      <c r="M116" s="113"/>
    </row>
    <row r="117" spans="1:13" ht="38.25" customHeight="1" outlineLevel="2" x14ac:dyDescent="0.25">
      <c r="A117" s="105" t="s">
        <v>174</v>
      </c>
      <c r="B117" s="114" t="s">
        <v>52</v>
      </c>
      <c r="C117" s="71" t="s">
        <v>84</v>
      </c>
      <c r="D117" s="69"/>
      <c r="E117" s="69"/>
      <c r="F117" s="69"/>
      <c r="G117" s="69"/>
      <c r="H117" s="12">
        <f>SUM(H119:H121)</f>
        <v>984.7</v>
      </c>
      <c r="I117" s="12">
        <f>SUM(I119:I121)</f>
        <v>604.70000000000005</v>
      </c>
      <c r="J117" s="12">
        <f>SUM(J119:J121)</f>
        <v>-380</v>
      </c>
      <c r="K117" s="12">
        <f t="shared" ref="K117:L117" si="34">SUM(K120:K121)</f>
        <v>0</v>
      </c>
      <c r="L117" s="12">
        <f t="shared" si="34"/>
        <v>0</v>
      </c>
      <c r="M117" s="111" t="s">
        <v>255</v>
      </c>
    </row>
    <row r="118" spans="1:13" ht="38.25" customHeight="1" outlineLevel="2" x14ac:dyDescent="0.25">
      <c r="A118" s="106"/>
      <c r="B118" s="115"/>
      <c r="C118" s="71" t="s">
        <v>83</v>
      </c>
      <c r="D118" s="69"/>
      <c r="E118" s="69"/>
      <c r="F118" s="69"/>
      <c r="G118" s="69"/>
      <c r="H118" s="12"/>
      <c r="I118" s="12"/>
      <c r="J118" s="12"/>
      <c r="K118" s="12"/>
      <c r="L118" s="12"/>
      <c r="M118" s="112"/>
    </row>
    <row r="119" spans="1:13" ht="38.25" customHeight="1" outlineLevel="2" x14ac:dyDescent="0.25">
      <c r="A119" s="106"/>
      <c r="B119" s="115"/>
      <c r="C119" s="71" t="s">
        <v>4</v>
      </c>
      <c r="D119" s="69" t="s">
        <v>5</v>
      </c>
      <c r="E119" s="69" t="s">
        <v>25</v>
      </c>
      <c r="F119" s="69" t="s">
        <v>51</v>
      </c>
      <c r="G119" s="69" t="s">
        <v>3</v>
      </c>
      <c r="H119" s="12">
        <v>380</v>
      </c>
      <c r="I119" s="12">
        <v>0</v>
      </c>
      <c r="J119" s="12">
        <f>I119-H119</f>
        <v>-380</v>
      </c>
      <c r="K119" s="12">
        <v>0</v>
      </c>
      <c r="L119" s="12">
        <v>0</v>
      </c>
      <c r="M119" s="112"/>
    </row>
    <row r="120" spans="1:13" ht="38.25" customHeight="1" outlineLevel="2" x14ac:dyDescent="0.25">
      <c r="A120" s="106"/>
      <c r="B120" s="115"/>
      <c r="C120" s="71" t="s">
        <v>4</v>
      </c>
      <c r="D120" s="69" t="s">
        <v>5</v>
      </c>
      <c r="E120" s="69" t="s">
        <v>1</v>
      </c>
      <c r="F120" s="69" t="s">
        <v>51</v>
      </c>
      <c r="G120" s="69" t="s">
        <v>2</v>
      </c>
      <c r="H120" s="12">
        <v>184.6</v>
      </c>
      <c r="I120" s="12">
        <v>184.6</v>
      </c>
      <c r="J120" s="12">
        <f t="shared" ref="J120:J121" si="35">I120-H120</f>
        <v>0</v>
      </c>
      <c r="K120" s="12">
        <v>0</v>
      </c>
      <c r="L120" s="12">
        <v>0</v>
      </c>
      <c r="M120" s="112"/>
    </row>
    <row r="121" spans="1:13" ht="38.25" customHeight="1" outlineLevel="2" x14ac:dyDescent="0.25">
      <c r="A121" s="107"/>
      <c r="B121" s="116"/>
      <c r="C121" s="71" t="s">
        <v>4</v>
      </c>
      <c r="D121" s="69" t="s">
        <v>5</v>
      </c>
      <c r="E121" s="69" t="s">
        <v>12</v>
      </c>
      <c r="F121" s="69" t="s">
        <v>51</v>
      </c>
      <c r="G121" s="69" t="s">
        <v>2</v>
      </c>
      <c r="H121" s="12">
        <v>420.1</v>
      </c>
      <c r="I121" s="12">
        <v>420.1</v>
      </c>
      <c r="J121" s="12">
        <f t="shared" si="35"/>
        <v>0</v>
      </c>
      <c r="K121" s="12">
        <v>0</v>
      </c>
      <c r="L121" s="12">
        <v>0</v>
      </c>
      <c r="M121" s="113"/>
    </row>
    <row r="122" spans="1:13" ht="38.25" customHeight="1" outlineLevel="2" x14ac:dyDescent="0.25">
      <c r="A122" s="105" t="s">
        <v>175</v>
      </c>
      <c r="B122" s="114" t="s">
        <v>219</v>
      </c>
      <c r="C122" s="71" t="s">
        <v>84</v>
      </c>
      <c r="D122" s="69"/>
      <c r="E122" s="69"/>
      <c r="F122" s="69"/>
      <c r="G122" s="69"/>
      <c r="H122" s="12">
        <f>H124</f>
        <v>292.5</v>
      </c>
      <c r="I122" s="12">
        <f t="shared" ref="I122:L122" si="36">I124</f>
        <v>292.5</v>
      </c>
      <c r="J122" s="12">
        <f t="shared" si="36"/>
        <v>0</v>
      </c>
      <c r="K122" s="12">
        <f t="shared" si="36"/>
        <v>0</v>
      </c>
      <c r="L122" s="12">
        <f t="shared" si="36"/>
        <v>0</v>
      </c>
      <c r="M122" s="111"/>
    </row>
    <row r="123" spans="1:13" ht="38.25" customHeight="1" outlineLevel="2" x14ac:dyDescent="0.25">
      <c r="A123" s="106"/>
      <c r="B123" s="115"/>
      <c r="C123" s="71" t="s">
        <v>83</v>
      </c>
      <c r="D123" s="69"/>
      <c r="E123" s="69"/>
      <c r="F123" s="69"/>
      <c r="G123" s="69"/>
      <c r="H123" s="12"/>
      <c r="I123" s="12"/>
      <c r="J123" s="12"/>
      <c r="K123" s="12"/>
      <c r="L123" s="12"/>
      <c r="M123" s="112"/>
    </row>
    <row r="124" spans="1:13" ht="38.25" customHeight="1" outlineLevel="2" x14ac:dyDescent="0.25">
      <c r="A124" s="107"/>
      <c r="B124" s="116"/>
      <c r="C124" s="71" t="s">
        <v>4</v>
      </c>
      <c r="D124" s="69" t="s">
        <v>5</v>
      </c>
      <c r="E124" s="69" t="s">
        <v>12</v>
      </c>
      <c r="F124" s="69" t="s">
        <v>220</v>
      </c>
      <c r="G124" s="69" t="s">
        <v>3</v>
      </c>
      <c r="H124" s="12">
        <v>292.5</v>
      </c>
      <c r="I124" s="12">
        <v>292.5</v>
      </c>
      <c r="J124" s="12">
        <f t="shared" si="12"/>
        <v>0</v>
      </c>
      <c r="K124" s="12">
        <v>0</v>
      </c>
      <c r="L124" s="12">
        <v>0</v>
      </c>
      <c r="M124" s="113"/>
    </row>
    <row r="125" spans="1:13" ht="38.25" customHeight="1" outlineLevel="2" x14ac:dyDescent="0.25">
      <c r="A125" s="105" t="s">
        <v>176</v>
      </c>
      <c r="B125" s="114" t="s">
        <v>57</v>
      </c>
      <c r="C125" s="71" t="s">
        <v>84</v>
      </c>
      <c r="D125" s="69"/>
      <c r="E125" s="69"/>
      <c r="F125" s="69"/>
      <c r="G125" s="69"/>
      <c r="H125" s="12">
        <f>SUM(H127:H128)</f>
        <v>202.179</v>
      </c>
      <c r="I125" s="12">
        <f>SUM(I127:I128)</f>
        <v>202.2</v>
      </c>
      <c r="J125" s="12">
        <f>SUM(J127:J128)</f>
        <v>2.0999999999986585E-2</v>
      </c>
      <c r="K125" s="12">
        <f>SUM(K127:K128)</f>
        <v>0</v>
      </c>
      <c r="L125" s="12">
        <f>SUM(L127:L128)</f>
        <v>0</v>
      </c>
      <c r="M125" s="111"/>
    </row>
    <row r="126" spans="1:13" ht="54.75" customHeight="1" outlineLevel="2" x14ac:dyDescent="0.25">
      <c r="A126" s="106"/>
      <c r="B126" s="115"/>
      <c r="C126" s="71" t="s">
        <v>83</v>
      </c>
      <c r="D126" s="69"/>
      <c r="E126" s="69"/>
      <c r="F126" s="69"/>
      <c r="G126" s="69"/>
      <c r="H126" s="12"/>
      <c r="I126" s="12"/>
      <c r="J126" s="12"/>
      <c r="K126" s="12"/>
      <c r="L126" s="12"/>
      <c r="M126" s="112"/>
    </row>
    <row r="127" spans="1:13" ht="54.75" customHeight="1" outlineLevel="2" x14ac:dyDescent="0.25">
      <c r="A127" s="106"/>
      <c r="B127" s="115"/>
      <c r="C127" s="71" t="s">
        <v>4</v>
      </c>
      <c r="D127" s="69" t="s">
        <v>5</v>
      </c>
      <c r="E127" s="69" t="s">
        <v>1</v>
      </c>
      <c r="F127" s="69" t="s">
        <v>56</v>
      </c>
      <c r="G127" s="69" t="s">
        <v>2</v>
      </c>
      <c r="H127" s="12">
        <v>161.679</v>
      </c>
      <c r="I127" s="12">
        <v>161.69999999999999</v>
      </c>
      <c r="J127" s="12">
        <f t="shared" si="12"/>
        <v>2.0999999999986585E-2</v>
      </c>
      <c r="K127" s="12">
        <v>0</v>
      </c>
      <c r="L127" s="12">
        <v>0</v>
      </c>
      <c r="M127" s="112"/>
    </row>
    <row r="128" spans="1:13" ht="54.75" customHeight="1" outlineLevel="2" x14ac:dyDescent="0.25">
      <c r="A128" s="107"/>
      <c r="B128" s="116"/>
      <c r="C128" s="71" t="s">
        <v>4</v>
      </c>
      <c r="D128" s="69" t="s">
        <v>5</v>
      </c>
      <c r="E128" s="69" t="s">
        <v>12</v>
      </c>
      <c r="F128" s="69" t="s">
        <v>56</v>
      </c>
      <c r="G128" s="69" t="s">
        <v>2</v>
      </c>
      <c r="H128" s="12">
        <v>40.5</v>
      </c>
      <c r="I128" s="12">
        <v>40.5</v>
      </c>
      <c r="J128" s="12">
        <f t="shared" si="12"/>
        <v>0</v>
      </c>
      <c r="K128" s="12">
        <v>0</v>
      </c>
      <c r="L128" s="12">
        <v>0</v>
      </c>
      <c r="M128" s="113"/>
    </row>
    <row r="129" spans="1:13" ht="54.75" customHeight="1" outlineLevel="2" x14ac:dyDescent="0.25">
      <c r="A129" s="105" t="s">
        <v>177</v>
      </c>
      <c r="B129" s="114" t="s">
        <v>221</v>
      </c>
      <c r="C129" s="71" t="s">
        <v>84</v>
      </c>
      <c r="D129" s="69"/>
      <c r="E129" s="69"/>
      <c r="F129" s="69"/>
      <c r="G129" s="69"/>
      <c r="H129" s="12">
        <f>H131</f>
        <v>0</v>
      </c>
      <c r="I129" s="12">
        <f t="shared" ref="I129:L129" si="37">I131</f>
        <v>0</v>
      </c>
      <c r="J129" s="12">
        <f t="shared" si="37"/>
        <v>0</v>
      </c>
      <c r="K129" s="12">
        <f t="shared" si="37"/>
        <v>0</v>
      </c>
      <c r="L129" s="12">
        <f t="shared" si="37"/>
        <v>4307.2</v>
      </c>
      <c r="M129" s="111"/>
    </row>
    <row r="130" spans="1:13" ht="54.75" customHeight="1" outlineLevel="2" x14ac:dyDescent="0.25">
      <c r="A130" s="106"/>
      <c r="B130" s="115"/>
      <c r="C130" s="71" t="s">
        <v>83</v>
      </c>
      <c r="D130" s="69"/>
      <c r="E130" s="69"/>
      <c r="F130" s="69"/>
      <c r="G130" s="69"/>
      <c r="H130" s="12"/>
      <c r="I130" s="12"/>
      <c r="J130" s="12"/>
      <c r="K130" s="12"/>
      <c r="L130" s="12"/>
      <c r="M130" s="112"/>
    </row>
    <row r="131" spans="1:13" ht="38.25" customHeight="1" x14ac:dyDescent="0.25">
      <c r="A131" s="107"/>
      <c r="B131" s="116"/>
      <c r="C131" s="71" t="s">
        <v>4</v>
      </c>
      <c r="D131" s="69" t="s">
        <v>5</v>
      </c>
      <c r="E131" s="69" t="s">
        <v>1</v>
      </c>
      <c r="F131" s="69" t="s">
        <v>224</v>
      </c>
      <c r="G131" s="69" t="s">
        <v>2</v>
      </c>
      <c r="H131" s="12">
        <v>0</v>
      </c>
      <c r="I131" s="12">
        <v>0</v>
      </c>
      <c r="J131" s="12">
        <f t="shared" si="12"/>
        <v>0</v>
      </c>
      <c r="K131" s="12">
        <v>0</v>
      </c>
      <c r="L131" s="12">
        <v>4307.2</v>
      </c>
      <c r="M131" s="113"/>
    </row>
    <row r="132" spans="1:13" ht="38.25" customHeight="1" x14ac:dyDescent="0.25">
      <c r="A132" s="105" t="s">
        <v>222</v>
      </c>
      <c r="B132" s="108" t="s">
        <v>223</v>
      </c>
      <c r="C132" s="71" t="s">
        <v>84</v>
      </c>
      <c r="D132" s="69"/>
      <c r="E132" s="69"/>
      <c r="F132" s="69"/>
      <c r="G132" s="69"/>
      <c r="H132" s="12">
        <f>H134</f>
        <v>75</v>
      </c>
      <c r="I132" s="12">
        <f t="shared" ref="I132:L132" si="38">I134</f>
        <v>75</v>
      </c>
      <c r="J132" s="12">
        <f t="shared" si="38"/>
        <v>0</v>
      </c>
      <c r="K132" s="12">
        <f t="shared" si="38"/>
        <v>0</v>
      </c>
      <c r="L132" s="12">
        <f t="shared" si="38"/>
        <v>0</v>
      </c>
      <c r="M132" s="111"/>
    </row>
    <row r="133" spans="1:13" ht="38.25" customHeight="1" x14ac:dyDescent="0.25">
      <c r="A133" s="106"/>
      <c r="B133" s="109"/>
      <c r="C133" s="71" t="s">
        <v>83</v>
      </c>
      <c r="D133" s="69"/>
      <c r="E133" s="69"/>
      <c r="F133" s="69"/>
      <c r="G133" s="69"/>
      <c r="H133" s="12"/>
      <c r="I133" s="12"/>
      <c r="J133" s="12"/>
      <c r="K133" s="12"/>
      <c r="L133" s="12"/>
      <c r="M133" s="112"/>
    </row>
    <row r="134" spans="1:13" ht="38.25" customHeight="1" x14ac:dyDescent="0.25">
      <c r="A134" s="107"/>
      <c r="B134" s="110"/>
      <c r="C134" s="71" t="s">
        <v>4</v>
      </c>
      <c r="D134" s="69" t="s">
        <v>5</v>
      </c>
      <c r="E134" s="69" t="s">
        <v>1</v>
      </c>
      <c r="F134" s="69" t="s">
        <v>225</v>
      </c>
      <c r="G134" s="69" t="s">
        <v>2</v>
      </c>
      <c r="H134" s="12">
        <v>75</v>
      </c>
      <c r="I134" s="12">
        <v>75</v>
      </c>
      <c r="J134" s="12">
        <f t="shared" si="12"/>
        <v>0</v>
      </c>
      <c r="K134" s="12">
        <v>0</v>
      </c>
      <c r="L134" s="12">
        <v>0</v>
      </c>
      <c r="M134" s="113"/>
    </row>
    <row r="135" spans="1:13" ht="38.25" customHeight="1" x14ac:dyDescent="0.25">
      <c r="A135" s="105" t="s">
        <v>226</v>
      </c>
      <c r="B135" s="108" t="s">
        <v>228</v>
      </c>
      <c r="C135" s="71" t="s">
        <v>84</v>
      </c>
      <c r="D135" s="69"/>
      <c r="E135" s="69"/>
      <c r="F135" s="69"/>
      <c r="G135" s="69"/>
      <c r="H135" s="12">
        <f>H137</f>
        <v>0</v>
      </c>
      <c r="I135" s="12">
        <f t="shared" ref="I135:L135" si="39">I137</f>
        <v>0</v>
      </c>
      <c r="J135" s="12">
        <f t="shared" si="39"/>
        <v>0</v>
      </c>
      <c r="K135" s="12">
        <f t="shared" si="39"/>
        <v>19783</v>
      </c>
      <c r="L135" s="12">
        <f t="shared" si="39"/>
        <v>46160.4</v>
      </c>
      <c r="M135" s="111"/>
    </row>
    <row r="136" spans="1:13" ht="38.25" customHeight="1" x14ac:dyDescent="0.25">
      <c r="A136" s="106"/>
      <c r="B136" s="109"/>
      <c r="C136" s="71" t="s">
        <v>83</v>
      </c>
      <c r="D136" s="69"/>
      <c r="E136" s="69"/>
      <c r="F136" s="69"/>
      <c r="G136" s="69"/>
      <c r="H136" s="12"/>
      <c r="I136" s="12"/>
      <c r="J136" s="12"/>
      <c r="K136" s="12"/>
      <c r="L136" s="12"/>
      <c r="M136" s="112"/>
    </row>
    <row r="137" spans="1:13" ht="38.25" customHeight="1" x14ac:dyDescent="0.25">
      <c r="A137" s="107"/>
      <c r="B137" s="110"/>
      <c r="C137" s="71" t="s">
        <v>4</v>
      </c>
      <c r="D137" s="69" t="s">
        <v>5</v>
      </c>
      <c r="E137" s="69" t="s">
        <v>1</v>
      </c>
      <c r="F137" s="69" t="s">
        <v>229</v>
      </c>
      <c r="G137" s="69" t="s">
        <v>230</v>
      </c>
      <c r="H137" s="12">
        <v>0</v>
      </c>
      <c r="I137" s="12">
        <v>0</v>
      </c>
      <c r="J137" s="12">
        <f t="shared" ref="J137" si="40">I137-H137</f>
        <v>0</v>
      </c>
      <c r="K137" s="12">
        <v>19783</v>
      </c>
      <c r="L137" s="12">
        <v>46160.4</v>
      </c>
      <c r="M137" s="113"/>
    </row>
    <row r="138" spans="1:13" ht="38.25" customHeight="1" x14ac:dyDescent="0.25">
      <c r="A138" s="105" t="s">
        <v>227</v>
      </c>
      <c r="B138" s="108" t="s">
        <v>231</v>
      </c>
      <c r="C138" s="71" t="s">
        <v>84</v>
      </c>
      <c r="D138" s="69"/>
      <c r="E138" s="69"/>
      <c r="F138" s="69"/>
      <c r="G138" s="69"/>
      <c r="H138" s="12">
        <f>H141+H140</f>
        <v>1662.5</v>
      </c>
      <c r="I138" s="12">
        <f>I141+I140</f>
        <v>1662.5</v>
      </c>
      <c r="J138" s="12">
        <f t="shared" ref="J138:L138" si="41">J141</f>
        <v>0</v>
      </c>
      <c r="K138" s="12">
        <f t="shared" si="41"/>
        <v>0</v>
      </c>
      <c r="L138" s="12">
        <f t="shared" si="41"/>
        <v>0</v>
      </c>
      <c r="M138" s="111"/>
    </row>
    <row r="139" spans="1:13" ht="38.25" customHeight="1" x14ac:dyDescent="0.25">
      <c r="A139" s="106"/>
      <c r="B139" s="109"/>
      <c r="C139" s="71" t="s">
        <v>83</v>
      </c>
      <c r="D139" s="69"/>
      <c r="E139" s="69"/>
      <c r="F139" s="69"/>
      <c r="G139" s="69"/>
      <c r="H139" s="12"/>
      <c r="I139" s="12"/>
      <c r="J139" s="12"/>
      <c r="K139" s="12"/>
      <c r="L139" s="12"/>
      <c r="M139" s="112"/>
    </row>
    <row r="140" spans="1:13" ht="38.25" customHeight="1" x14ac:dyDescent="0.25">
      <c r="A140" s="106"/>
      <c r="B140" s="109"/>
      <c r="C140" s="71" t="s">
        <v>4</v>
      </c>
      <c r="D140" s="69" t="s">
        <v>5</v>
      </c>
      <c r="E140" s="69" t="s">
        <v>12</v>
      </c>
      <c r="F140" s="69" t="s">
        <v>232</v>
      </c>
      <c r="G140" s="69" t="s">
        <v>2</v>
      </c>
      <c r="H140" s="12">
        <v>452.5</v>
      </c>
      <c r="I140" s="12">
        <v>452.5</v>
      </c>
      <c r="J140" s="12">
        <f>I140-H140</f>
        <v>0</v>
      </c>
      <c r="K140" s="12">
        <v>0</v>
      </c>
      <c r="L140" s="12">
        <v>0</v>
      </c>
      <c r="M140" s="112"/>
    </row>
    <row r="141" spans="1:13" ht="38.25" customHeight="1" x14ac:dyDescent="0.25">
      <c r="A141" s="107"/>
      <c r="B141" s="110"/>
      <c r="C141" s="71" t="s">
        <v>4</v>
      </c>
      <c r="D141" s="69" t="s">
        <v>5</v>
      </c>
      <c r="E141" s="69" t="s">
        <v>1</v>
      </c>
      <c r="F141" s="69" t="s">
        <v>232</v>
      </c>
      <c r="G141" s="69" t="s">
        <v>2</v>
      </c>
      <c r="H141" s="12">
        <v>1210</v>
      </c>
      <c r="I141" s="12">
        <v>1210</v>
      </c>
      <c r="J141" s="12">
        <f t="shared" ref="J141" si="42">I141-H141</f>
        <v>0</v>
      </c>
      <c r="K141" s="12">
        <v>0</v>
      </c>
      <c r="L141" s="12">
        <v>0</v>
      </c>
      <c r="M141" s="113"/>
    </row>
    <row r="142" spans="1:13" ht="38.25" customHeight="1" x14ac:dyDescent="0.25">
      <c r="A142" s="105" t="s">
        <v>233</v>
      </c>
      <c r="B142" s="108" t="s">
        <v>234</v>
      </c>
      <c r="C142" s="71" t="s">
        <v>84</v>
      </c>
      <c r="D142" s="69"/>
      <c r="E142" s="69"/>
      <c r="F142" s="69"/>
      <c r="G142" s="69"/>
      <c r="H142" s="12">
        <f>H144</f>
        <v>7354</v>
      </c>
      <c r="I142" s="12">
        <f t="shared" ref="I142:L142" si="43">I144</f>
        <v>7354</v>
      </c>
      <c r="J142" s="12">
        <f t="shared" si="43"/>
        <v>0</v>
      </c>
      <c r="K142" s="12">
        <f t="shared" si="43"/>
        <v>0</v>
      </c>
      <c r="L142" s="12">
        <f t="shared" si="43"/>
        <v>0</v>
      </c>
      <c r="M142" s="111"/>
    </row>
    <row r="143" spans="1:13" ht="38.25" customHeight="1" x14ac:dyDescent="0.25">
      <c r="A143" s="106"/>
      <c r="B143" s="109"/>
      <c r="C143" s="71" t="s">
        <v>83</v>
      </c>
      <c r="D143" s="69"/>
      <c r="E143" s="69"/>
      <c r="F143" s="69"/>
      <c r="G143" s="69"/>
      <c r="H143" s="12"/>
      <c r="I143" s="12"/>
      <c r="J143" s="12"/>
      <c r="K143" s="12"/>
      <c r="L143" s="12"/>
      <c r="M143" s="112"/>
    </row>
    <row r="144" spans="1:13" ht="38.25" customHeight="1" x14ac:dyDescent="0.25">
      <c r="A144" s="107"/>
      <c r="B144" s="110"/>
      <c r="C144" s="71" t="s">
        <v>4</v>
      </c>
      <c r="D144" s="69" t="s">
        <v>5</v>
      </c>
      <c r="E144" s="69" t="s">
        <v>12</v>
      </c>
      <c r="F144" s="69" t="s">
        <v>235</v>
      </c>
      <c r="G144" s="69" t="s">
        <v>2</v>
      </c>
      <c r="H144" s="12">
        <v>7354</v>
      </c>
      <c r="I144" s="12">
        <v>7354</v>
      </c>
      <c r="J144" s="12">
        <f t="shared" ref="J144" si="44">I144-H144</f>
        <v>0</v>
      </c>
      <c r="K144" s="12">
        <v>0</v>
      </c>
      <c r="L144" s="12">
        <v>0</v>
      </c>
      <c r="M144" s="113"/>
    </row>
    <row r="145" spans="1:13" ht="38.25" customHeight="1" x14ac:dyDescent="0.25">
      <c r="A145" s="105" t="s">
        <v>236</v>
      </c>
      <c r="B145" s="108" t="s">
        <v>237</v>
      </c>
      <c r="C145" s="71" t="s">
        <v>84</v>
      </c>
      <c r="D145" s="69"/>
      <c r="E145" s="69"/>
      <c r="F145" s="69"/>
      <c r="G145" s="69"/>
      <c r="H145" s="12">
        <f>H147</f>
        <v>482</v>
      </c>
      <c r="I145" s="12">
        <f t="shared" ref="I145:K145" si="45">I147</f>
        <v>482</v>
      </c>
      <c r="J145" s="12">
        <f t="shared" si="45"/>
        <v>0</v>
      </c>
      <c r="K145" s="12">
        <f t="shared" si="45"/>
        <v>0</v>
      </c>
      <c r="L145" s="12">
        <f t="shared" ref="L145" si="46">L147</f>
        <v>0</v>
      </c>
      <c r="M145" s="111"/>
    </row>
    <row r="146" spans="1:13" ht="38.25" customHeight="1" x14ac:dyDescent="0.25">
      <c r="A146" s="106"/>
      <c r="B146" s="109"/>
      <c r="C146" s="71" t="s">
        <v>83</v>
      </c>
      <c r="D146" s="69"/>
      <c r="E146" s="69"/>
      <c r="F146" s="69"/>
      <c r="G146" s="69"/>
      <c r="H146" s="12"/>
      <c r="I146" s="12"/>
      <c r="J146" s="12"/>
      <c r="K146" s="12"/>
      <c r="L146" s="12"/>
      <c r="M146" s="112"/>
    </row>
    <row r="147" spans="1:13" ht="38.25" customHeight="1" x14ac:dyDescent="0.25">
      <c r="A147" s="107"/>
      <c r="B147" s="110"/>
      <c r="C147" s="71" t="s">
        <v>4</v>
      </c>
      <c r="D147" s="69" t="s">
        <v>5</v>
      </c>
      <c r="E147" s="69" t="s">
        <v>12</v>
      </c>
      <c r="F147" s="69" t="s">
        <v>216</v>
      </c>
      <c r="G147" s="69" t="s">
        <v>2</v>
      </c>
      <c r="H147" s="12">
        <v>482</v>
      </c>
      <c r="I147" s="12">
        <v>482</v>
      </c>
      <c r="J147" s="12">
        <f t="shared" ref="J147" si="47">I147-H147</f>
        <v>0</v>
      </c>
      <c r="K147" s="12">
        <v>0</v>
      </c>
      <c r="L147" s="12">
        <v>0</v>
      </c>
      <c r="M147" s="113"/>
    </row>
    <row r="148" spans="1:13" ht="38.25" customHeight="1" x14ac:dyDescent="0.25">
      <c r="A148" s="105" t="s">
        <v>238</v>
      </c>
      <c r="B148" s="108" t="s">
        <v>239</v>
      </c>
      <c r="C148" s="71" t="s">
        <v>84</v>
      </c>
      <c r="D148" s="69"/>
      <c r="E148" s="69"/>
      <c r="F148" s="69"/>
      <c r="G148" s="69"/>
      <c r="H148" s="12">
        <f>H150</f>
        <v>12</v>
      </c>
      <c r="I148" s="12">
        <f>I150</f>
        <v>12</v>
      </c>
      <c r="J148" s="12">
        <f t="shared" ref="J148:L148" si="48">J150</f>
        <v>0</v>
      </c>
      <c r="K148" s="12">
        <f t="shared" si="48"/>
        <v>0</v>
      </c>
      <c r="L148" s="12">
        <f t="shared" si="48"/>
        <v>0</v>
      </c>
      <c r="M148" s="111"/>
    </row>
    <row r="149" spans="1:13" ht="38.25" customHeight="1" x14ac:dyDescent="0.25">
      <c r="A149" s="106"/>
      <c r="B149" s="109"/>
      <c r="C149" s="71" t="s">
        <v>83</v>
      </c>
      <c r="D149" s="69"/>
      <c r="E149" s="69"/>
      <c r="F149" s="69"/>
      <c r="G149" s="69"/>
      <c r="H149" s="12"/>
      <c r="I149" s="12"/>
      <c r="J149" s="12"/>
      <c r="K149" s="12"/>
      <c r="L149" s="12"/>
      <c r="M149" s="112"/>
    </row>
    <row r="150" spans="1:13" ht="38.25" customHeight="1" x14ac:dyDescent="0.25">
      <c r="A150" s="107"/>
      <c r="B150" s="110"/>
      <c r="C150" s="71" t="s">
        <v>4</v>
      </c>
      <c r="D150" s="69" t="s">
        <v>5</v>
      </c>
      <c r="E150" s="69" t="s">
        <v>12</v>
      </c>
      <c r="F150" s="69" t="s">
        <v>240</v>
      </c>
      <c r="G150" s="69" t="s">
        <v>2</v>
      </c>
      <c r="H150" s="12">
        <v>12</v>
      </c>
      <c r="I150" s="12">
        <v>12</v>
      </c>
      <c r="J150" s="12">
        <f t="shared" ref="J150" si="49">I150-H150</f>
        <v>0</v>
      </c>
      <c r="K150" s="12">
        <v>0</v>
      </c>
      <c r="L150" s="12">
        <v>0</v>
      </c>
      <c r="M150" s="113"/>
    </row>
    <row r="151" spans="1:13" ht="38.25" customHeight="1" x14ac:dyDescent="0.25">
      <c r="A151" s="105" t="s">
        <v>241</v>
      </c>
      <c r="B151" s="108" t="s">
        <v>242</v>
      </c>
      <c r="C151" s="71" t="s">
        <v>84</v>
      </c>
      <c r="D151" s="69"/>
      <c r="E151" s="69"/>
      <c r="F151" s="69"/>
      <c r="G151" s="69"/>
      <c r="H151" s="12">
        <f>H153</f>
        <v>17.100000000000001</v>
      </c>
      <c r="I151" s="12">
        <f t="shared" ref="I151:L151" si="50">I153</f>
        <v>17.100000000000001</v>
      </c>
      <c r="J151" s="12">
        <f t="shared" si="50"/>
        <v>0</v>
      </c>
      <c r="K151" s="12">
        <f t="shared" si="50"/>
        <v>0</v>
      </c>
      <c r="L151" s="12">
        <f t="shared" si="50"/>
        <v>0</v>
      </c>
      <c r="M151" s="111"/>
    </row>
    <row r="152" spans="1:13" ht="38.25" customHeight="1" x14ac:dyDescent="0.25">
      <c r="A152" s="106"/>
      <c r="B152" s="109"/>
      <c r="C152" s="71" t="s">
        <v>83</v>
      </c>
      <c r="D152" s="69"/>
      <c r="E152" s="69"/>
      <c r="F152" s="69"/>
      <c r="G152" s="69"/>
      <c r="H152" s="12"/>
      <c r="I152" s="12"/>
      <c r="J152" s="12"/>
      <c r="K152" s="12"/>
      <c r="L152" s="12"/>
      <c r="M152" s="112"/>
    </row>
    <row r="153" spans="1:13" ht="38.25" customHeight="1" x14ac:dyDescent="0.25">
      <c r="A153" s="107"/>
      <c r="B153" s="110"/>
      <c r="C153" s="71" t="s">
        <v>4</v>
      </c>
      <c r="D153" s="69" t="s">
        <v>5</v>
      </c>
      <c r="E153" s="69" t="s">
        <v>12</v>
      </c>
      <c r="F153" s="69" t="s">
        <v>243</v>
      </c>
      <c r="G153" s="69" t="s">
        <v>2</v>
      </c>
      <c r="H153" s="12">
        <v>17.100000000000001</v>
      </c>
      <c r="I153" s="12">
        <v>17.100000000000001</v>
      </c>
      <c r="J153" s="12">
        <f t="shared" ref="J153" si="51">I153-H153</f>
        <v>0</v>
      </c>
      <c r="K153" s="12">
        <v>0</v>
      </c>
      <c r="L153" s="12">
        <v>0</v>
      </c>
      <c r="M153" s="113"/>
    </row>
    <row r="154" spans="1:13" ht="38.25" customHeight="1" x14ac:dyDescent="0.25">
      <c r="A154" s="105" t="s">
        <v>244</v>
      </c>
      <c r="B154" s="114" t="s">
        <v>46</v>
      </c>
      <c r="C154" s="71" t="s">
        <v>84</v>
      </c>
      <c r="D154" s="69"/>
      <c r="E154" s="69"/>
      <c r="F154" s="69"/>
      <c r="G154" s="69"/>
      <c r="H154" s="12">
        <f>SUM(H156:H160)</f>
        <v>9380.5999999999985</v>
      </c>
      <c r="I154" s="12">
        <v>9311.2000000000007</v>
      </c>
      <c r="J154" s="12">
        <f>SUM(J156:J160)</f>
        <v>-69.399999999999821</v>
      </c>
      <c r="K154" s="12">
        <v>8622.7999999999993</v>
      </c>
      <c r="L154" s="12">
        <v>8622.7999999999993</v>
      </c>
      <c r="M154" s="117" t="s">
        <v>248</v>
      </c>
    </row>
    <row r="155" spans="1:13" ht="24.75" customHeight="1" x14ac:dyDescent="0.25">
      <c r="A155" s="106"/>
      <c r="B155" s="115"/>
      <c r="C155" s="71" t="s">
        <v>83</v>
      </c>
      <c r="D155" s="69"/>
      <c r="E155" s="69"/>
      <c r="F155" s="69"/>
      <c r="G155" s="69"/>
      <c r="H155" s="12"/>
      <c r="I155" s="12"/>
      <c r="J155" s="12"/>
      <c r="K155" s="12"/>
      <c r="L155" s="12"/>
      <c r="M155" s="118"/>
    </row>
    <row r="156" spans="1:13" ht="38.25" customHeight="1" x14ac:dyDescent="0.25">
      <c r="A156" s="106"/>
      <c r="B156" s="115"/>
      <c r="C156" s="71" t="s">
        <v>4</v>
      </c>
      <c r="D156" s="69" t="s">
        <v>5</v>
      </c>
      <c r="E156" s="69" t="s">
        <v>44</v>
      </c>
      <c r="F156" s="69" t="s">
        <v>45</v>
      </c>
      <c r="G156" s="69" t="s">
        <v>6</v>
      </c>
      <c r="H156" s="12">
        <v>6602.4</v>
      </c>
      <c r="I156" s="12">
        <v>6600.7</v>
      </c>
      <c r="J156" s="12">
        <f t="shared" ref="J156:J160" si="52">I156-H156</f>
        <v>-1.6999999999998181</v>
      </c>
      <c r="K156" s="12">
        <v>6081.2</v>
      </c>
      <c r="L156" s="12">
        <v>6081.2</v>
      </c>
      <c r="M156" s="118"/>
    </row>
    <row r="157" spans="1:13" ht="38.25" customHeight="1" x14ac:dyDescent="0.25">
      <c r="A157" s="106"/>
      <c r="B157" s="115"/>
      <c r="C157" s="71" t="s">
        <v>4</v>
      </c>
      <c r="D157" s="69" t="s">
        <v>5</v>
      </c>
      <c r="E157" s="69" t="s">
        <v>44</v>
      </c>
      <c r="F157" s="69" t="s">
        <v>45</v>
      </c>
      <c r="G157" s="69" t="s">
        <v>8</v>
      </c>
      <c r="H157" s="12">
        <v>54.9</v>
      </c>
      <c r="I157" s="12">
        <v>54.9</v>
      </c>
      <c r="J157" s="12">
        <f t="shared" si="52"/>
        <v>0</v>
      </c>
      <c r="K157" s="12">
        <v>65</v>
      </c>
      <c r="L157" s="12">
        <v>65</v>
      </c>
      <c r="M157" s="118"/>
    </row>
    <row r="158" spans="1:13" ht="38.25" customHeight="1" x14ac:dyDescent="0.25">
      <c r="A158" s="106"/>
      <c r="B158" s="115"/>
      <c r="C158" s="71" t="s">
        <v>4</v>
      </c>
      <c r="D158" s="69" t="s">
        <v>5</v>
      </c>
      <c r="E158" s="69" t="s">
        <v>44</v>
      </c>
      <c r="F158" s="69" t="s">
        <v>45</v>
      </c>
      <c r="G158" s="69" t="s">
        <v>7</v>
      </c>
      <c r="H158" s="12">
        <v>1993.9</v>
      </c>
      <c r="I158" s="12">
        <v>1926.3</v>
      </c>
      <c r="J158" s="12">
        <v>-67.7</v>
      </c>
      <c r="K158" s="12">
        <v>1836.5</v>
      </c>
      <c r="L158" s="12">
        <v>1836.5</v>
      </c>
      <c r="M158" s="118"/>
    </row>
    <row r="159" spans="1:13" ht="38.25" customHeight="1" x14ac:dyDescent="0.25">
      <c r="A159" s="106"/>
      <c r="B159" s="115"/>
      <c r="C159" s="71" t="s">
        <v>4</v>
      </c>
      <c r="D159" s="69" t="s">
        <v>5</v>
      </c>
      <c r="E159" s="69" t="s">
        <v>44</v>
      </c>
      <c r="F159" s="69" t="s">
        <v>45</v>
      </c>
      <c r="G159" s="69" t="s">
        <v>3</v>
      </c>
      <c r="H159" s="12">
        <v>729.4</v>
      </c>
      <c r="I159" s="12">
        <v>729.4</v>
      </c>
      <c r="J159" s="12">
        <f t="shared" si="52"/>
        <v>0</v>
      </c>
      <c r="K159" s="12">
        <v>640</v>
      </c>
      <c r="L159" s="12">
        <v>640</v>
      </c>
      <c r="M159" s="118"/>
    </row>
    <row r="160" spans="1:13" ht="38.25" customHeight="1" x14ac:dyDescent="0.25">
      <c r="A160" s="107"/>
      <c r="B160" s="116"/>
      <c r="C160" s="71" t="s">
        <v>4</v>
      </c>
      <c r="D160" s="69" t="s">
        <v>5</v>
      </c>
      <c r="E160" s="69" t="s">
        <v>44</v>
      </c>
      <c r="F160" s="69" t="s">
        <v>45</v>
      </c>
      <c r="G160" s="69" t="s">
        <v>9</v>
      </c>
      <c r="H160" s="12">
        <v>0</v>
      </c>
      <c r="I160" s="12">
        <v>0</v>
      </c>
      <c r="J160" s="12">
        <f t="shared" si="52"/>
        <v>0</v>
      </c>
      <c r="K160" s="12">
        <v>0</v>
      </c>
      <c r="L160" s="12">
        <v>0</v>
      </c>
      <c r="M160" s="119"/>
    </row>
    <row r="161" spans="1:13" ht="38.25" customHeight="1" x14ac:dyDescent="0.25">
      <c r="A161" s="105" t="s">
        <v>245</v>
      </c>
      <c r="B161" s="108" t="s">
        <v>43</v>
      </c>
      <c r="C161" s="71" t="s">
        <v>84</v>
      </c>
      <c r="D161" s="69"/>
      <c r="E161" s="69"/>
      <c r="F161" s="69"/>
      <c r="G161" s="69"/>
      <c r="H161" s="12">
        <v>13513.5</v>
      </c>
      <c r="I161" s="12">
        <f t="shared" ref="I161:L161" si="53">SUM(I163:I164)</f>
        <v>13236.099999999999</v>
      </c>
      <c r="J161" s="12">
        <v>-277.39999999999998</v>
      </c>
      <c r="K161" s="12">
        <f>K163+K164</f>
        <v>11081.099999999999</v>
      </c>
      <c r="L161" s="12">
        <f t="shared" si="53"/>
        <v>11081.099999999999</v>
      </c>
      <c r="M161" s="111" t="s">
        <v>249</v>
      </c>
    </row>
    <row r="162" spans="1:13" ht="38.25" customHeight="1" x14ac:dyDescent="0.25">
      <c r="A162" s="106"/>
      <c r="B162" s="109"/>
      <c r="C162" s="71" t="s">
        <v>83</v>
      </c>
      <c r="D162" s="69"/>
      <c r="E162" s="69"/>
      <c r="F162" s="69"/>
      <c r="G162" s="69"/>
      <c r="H162" s="12"/>
      <c r="I162" s="12"/>
      <c r="J162" s="12"/>
      <c r="K162" s="12"/>
      <c r="L162" s="12"/>
      <c r="M162" s="112"/>
    </row>
    <row r="163" spans="1:13" ht="38.25" customHeight="1" x14ac:dyDescent="0.25">
      <c r="A163" s="106"/>
      <c r="B163" s="109"/>
      <c r="C163" s="71" t="s">
        <v>4</v>
      </c>
      <c r="D163" s="69" t="s">
        <v>5</v>
      </c>
      <c r="E163" s="69" t="s">
        <v>44</v>
      </c>
      <c r="F163" s="69" t="s">
        <v>42</v>
      </c>
      <c r="G163" s="69" t="s">
        <v>6</v>
      </c>
      <c r="H163" s="12">
        <v>10379</v>
      </c>
      <c r="I163" s="12">
        <v>10166.4</v>
      </c>
      <c r="J163" s="12">
        <f>I163-H163</f>
        <v>-212.60000000000036</v>
      </c>
      <c r="K163" s="12">
        <v>8510.7999999999993</v>
      </c>
      <c r="L163" s="12">
        <v>8510.7999999999993</v>
      </c>
      <c r="M163" s="112"/>
    </row>
    <row r="164" spans="1:13" ht="38.25" customHeight="1" x14ac:dyDescent="0.25">
      <c r="A164" s="107"/>
      <c r="B164" s="110"/>
      <c r="C164" s="71" t="s">
        <v>4</v>
      </c>
      <c r="D164" s="69" t="s">
        <v>5</v>
      </c>
      <c r="E164" s="69" t="s">
        <v>44</v>
      </c>
      <c r="F164" s="69" t="s">
        <v>42</v>
      </c>
      <c r="G164" s="69" t="s">
        <v>7</v>
      </c>
      <c r="H164" s="12">
        <v>3134.4</v>
      </c>
      <c r="I164" s="12">
        <v>3069.7</v>
      </c>
      <c r="J164" s="12">
        <f>I164-H164</f>
        <v>-64.700000000000273</v>
      </c>
      <c r="K164" s="12">
        <v>2570.3000000000002</v>
      </c>
      <c r="L164" s="12">
        <v>2570.3000000000002</v>
      </c>
      <c r="M164" s="113"/>
    </row>
    <row r="167" spans="1:13" ht="38.25" customHeight="1" x14ac:dyDescent="0.25">
      <c r="B167" s="25" t="s">
        <v>258</v>
      </c>
      <c r="M167" s="33" t="s">
        <v>259</v>
      </c>
    </row>
  </sheetData>
  <customSheetViews>
    <customSheetView guid="{0128B7C0-7A9F-4F66-8054-5BD4C513B16A}" scale="70" showPageBreaks="1" showGridLines="0" printArea="1" showAutoFilter="1" view="pageBreakPreview">
      <pane xSplit="2" ySplit="6" topLeftCell="C1063" activePane="bottomRight" state="frozen"/>
      <selection pane="bottomRight" activeCell="B1069" sqref="B1069:B1071"/>
      <pageMargins left="0.19685039370078741" right="0.19685039370078741" top="0.19685039370078741" bottom="0.19685039370078741" header="0.51181102362204722" footer="0.51181102362204722"/>
      <pageSetup paperSize="9" scale="50" orientation="landscape" r:id="rId1"/>
      <headerFooter alignWithMargins="0"/>
      <autoFilter ref="A6:M1072"/>
    </customSheetView>
    <customSheetView guid="{D4F41135-9A0E-47CD-82B9-17EDA30167E2}" scale="70" showPageBreaks="1" showGridLines="0" printArea="1" showAutoFilter="1" view="pageBreakPreview">
      <pane xSplit="2" ySplit="6" topLeftCell="C438" activePane="bottomRight" state="frozen"/>
      <selection pane="bottomRight" activeCell="C108" sqref="A108:XFD108"/>
      <pageMargins left="0.19685039370078741" right="0.19685039370078741" top="0.19685039370078741" bottom="0.19685039370078741" header="0.51181102362204722" footer="0.51181102362204722"/>
      <pageSetup paperSize="9" scale="50" orientation="landscape" r:id="rId2"/>
      <headerFooter alignWithMargins="0"/>
      <autoFilter ref="A6:M1072"/>
    </customSheetView>
    <customSheetView guid="{DB3F036E-BA58-4DF8-8B1B-59D570BDE98B}" scale="70" showPageBreaks="1" showGridLines="0" printArea="1" showAutoFilter="1" view="pageBreakPreview">
      <pane xSplit="2" ySplit="6" topLeftCell="C1066" activePane="bottomRight" state="frozen"/>
      <selection pane="bottomRight" activeCell="H1070" sqref="H1070"/>
      <pageMargins left="0.19685039370078741" right="0.19685039370078741" top="0.19685039370078741" bottom="0.19685039370078741" header="0.51181102362204722" footer="0.51181102362204722"/>
      <pageSetup paperSize="9" scale="50" orientation="landscape" r:id="rId3"/>
      <headerFooter alignWithMargins="0"/>
      <autoFilter ref="A6:M1072"/>
    </customSheetView>
  </customSheetViews>
  <mergeCells count="142">
    <mergeCell ref="M35:M37"/>
    <mergeCell ref="M32:M34"/>
    <mergeCell ref="M29:M31"/>
    <mergeCell ref="M26:M28"/>
    <mergeCell ref="A35:A37"/>
    <mergeCell ref="B26:B28"/>
    <mergeCell ref="A26:A28"/>
    <mergeCell ref="B29:B31"/>
    <mergeCell ref="A29:A31"/>
    <mergeCell ref="B17:B19"/>
    <mergeCell ref="A17:A19"/>
    <mergeCell ref="B20:B22"/>
    <mergeCell ref="A20:A22"/>
    <mergeCell ref="B23:B25"/>
    <mergeCell ref="A32:A34"/>
    <mergeCell ref="H8:J8"/>
    <mergeCell ref="K8:L9"/>
    <mergeCell ref="J9:J10"/>
    <mergeCell ref="B73:B75"/>
    <mergeCell ref="A73:A75"/>
    <mergeCell ref="B76:B78"/>
    <mergeCell ref="A76:A78"/>
    <mergeCell ref="A4:M6"/>
    <mergeCell ref="M20:M22"/>
    <mergeCell ref="M17:M19"/>
    <mergeCell ref="M14:M16"/>
    <mergeCell ref="M11:M13"/>
    <mergeCell ref="B11:B13"/>
    <mergeCell ref="A11:A13"/>
    <mergeCell ref="B14:B16"/>
    <mergeCell ref="A14:A16"/>
    <mergeCell ref="M8:M10"/>
    <mergeCell ref="A8:A10"/>
    <mergeCell ref="B8:B10"/>
    <mergeCell ref="C8:C10"/>
    <mergeCell ref="D8:G9"/>
    <mergeCell ref="H9:I9"/>
    <mergeCell ref="B35:B37"/>
    <mergeCell ref="A23:A25"/>
    <mergeCell ref="B57:B59"/>
    <mergeCell ref="A57:A59"/>
    <mergeCell ref="M66:M69"/>
    <mergeCell ref="B82:B84"/>
    <mergeCell ref="A82:A84"/>
    <mergeCell ref="M23:M25"/>
    <mergeCell ref="B41:B47"/>
    <mergeCell ref="A41:A47"/>
    <mergeCell ref="A48:A51"/>
    <mergeCell ref="B48:B51"/>
    <mergeCell ref="B70:B72"/>
    <mergeCell ref="A70:A72"/>
    <mergeCell ref="A60:A62"/>
    <mergeCell ref="B63:B65"/>
    <mergeCell ref="A63:A65"/>
    <mergeCell ref="B66:B69"/>
    <mergeCell ref="A66:A69"/>
    <mergeCell ref="B52:B56"/>
    <mergeCell ref="A52:A56"/>
    <mergeCell ref="B60:B62"/>
    <mergeCell ref="B38:B40"/>
    <mergeCell ref="M38:M40"/>
    <mergeCell ref="A38:A40"/>
    <mergeCell ref="B32:B34"/>
    <mergeCell ref="M70:M72"/>
    <mergeCell ref="B79:B81"/>
    <mergeCell ref="A79:A81"/>
    <mergeCell ref="B88:B90"/>
    <mergeCell ref="A88:A90"/>
    <mergeCell ref="B91:B93"/>
    <mergeCell ref="A91:A93"/>
    <mergeCell ref="B94:B96"/>
    <mergeCell ref="A94:A96"/>
    <mergeCell ref="B97:B100"/>
    <mergeCell ref="A97:A100"/>
    <mergeCell ref="A85:A87"/>
    <mergeCell ref="B85:B87"/>
    <mergeCell ref="M97:M100"/>
    <mergeCell ref="M113:M116"/>
    <mergeCell ref="B101:B105"/>
    <mergeCell ref="A101:A105"/>
    <mergeCell ref="B106:B108"/>
    <mergeCell ref="A106:A108"/>
    <mergeCell ref="B109:B112"/>
    <mergeCell ref="A109:A112"/>
    <mergeCell ref="A113:A116"/>
    <mergeCell ref="B113:B116"/>
    <mergeCell ref="M63:M65"/>
    <mergeCell ref="M60:M62"/>
    <mergeCell ref="M57:M59"/>
    <mergeCell ref="M52:M56"/>
    <mergeCell ref="M41:M47"/>
    <mergeCell ref="M48:M51"/>
    <mergeCell ref="A142:A144"/>
    <mergeCell ref="B142:B144"/>
    <mergeCell ref="M142:M144"/>
    <mergeCell ref="M94:M96"/>
    <mergeCell ref="M91:M93"/>
    <mergeCell ref="M88:M90"/>
    <mergeCell ref="M85:M87"/>
    <mergeCell ref="M82:M84"/>
    <mergeCell ref="M79:M81"/>
    <mergeCell ref="M76:M78"/>
    <mergeCell ref="M73:M75"/>
    <mergeCell ref="M132:M134"/>
    <mergeCell ref="M129:M131"/>
    <mergeCell ref="M125:M128"/>
    <mergeCell ref="M122:M124"/>
    <mergeCell ref="M109:M112"/>
    <mergeCell ref="M106:M108"/>
    <mergeCell ref="M101:M105"/>
    <mergeCell ref="A145:A147"/>
    <mergeCell ref="B145:B147"/>
    <mergeCell ref="M145:M147"/>
    <mergeCell ref="A148:A150"/>
    <mergeCell ref="B148:B150"/>
    <mergeCell ref="M148:M150"/>
    <mergeCell ref="A117:A121"/>
    <mergeCell ref="B117:B121"/>
    <mergeCell ref="M117:M121"/>
    <mergeCell ref="A135:A137"/>
    <mergeCell ref="B135:B137"/>
    <mergeCell ref="M135:M137"/>
    <mergeCell ref="A138:A141"/>
    <mergeCell ref="B138:B141"/>
    <mergeCell ref="M138:M141"/>
    <mergeCell ref="B125:B128"/>
    <mergeCell ref="A125:A128"/>
    <mergeCell ref="B129:B131"/>
    <mergeCell ref="A129:A131"/>
    <mergeCell ref="B132:B134"/>
    <mergeCell ref="A132:A134"/>
    <mergeCell ref="B122:B124"/>
    <mergeCell ref="A122:A124"/>
    <mergeCell ref="A151:A153"/>
    <mergeCell ref="B151:B153"/>
    <mergeCell ref="M151:M153"/>
    <mergeCell ref="A161:A164"/>
    <mergeCell ref="B161:B164"/>
    <mergeCell ref="M161:M164"/>
    <mergeCell ref="A154:A160"/>
    <mergeCell ref="B154:B160"/>
    <mergeCell ref="M154:M160"/>
  </mergeCells>
  <pageMargins left="0.39370078740157483" right="0.39370078740157483" top="1.1811023622047245" bottom="0.59055118110236227" header="0.51181102362204722" footer="0.51181102362204722"/>
  <pageSetup paperSize="9" scale="47" fitToHeight="0" orientation="landscape" r:id="rId4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3"/>
  <sheetViews>
    <sheetView tabSelected="1" view="pageBreakPreview" zoomScale="80" zoomScaleNormal="55" zoomScaleSheetLayoutView="80" workbookViewId="0">
      <selection activeCell="A6" sqref="A6:I6"/>
    </sheetView>
  </sheetViews>
  <sheetFormatPr defaultColWidth="9.140625" defaultRowHeight="23.25" customHeight="1" outlineLevelRow="2" x14ac:dyDescent="0.2"/>
  <cols>
    <col min="1" max="1" width="21" style="14" customWidth="1"/>
    <col min="2" max="2" width="78.140625" style="13" customWidth="1"/>
    <col min="3" max="3" width="33.140625" style="14" customWidth="1"/>
    <col min="4" max="4" width="19" style="6" customWidth="1"/>
    <col min="5" max="5" width="17" style="6" customWidth="1"/>
    <col min="6" max="6" width="19.5703125" style="6" customWidth="1"/>
    <col min="7" max="7" width="17" style="6" customWidth="1"/>
    <col min="8" max="8" width="16.7109375" style="6" customWidth="1"/>
    <col min="9" max="9" width="82.42578125" style="15" customWidth="1"/>
    <col min="10" max="16384" width="9.140625" style="2"/>
  </cols>
  <sheetData>
    <row r="1" spans="1:9" s="30" customFormat="1" ht="18.75" x14ac:dyDescent="0.2">
      <c r="A1" s="27"/>
      <c r="B1" s="28"/>
      <c r="C1" s="27"/>
      <c r="D1" s="29"/>
      <c r="E1" s="29"/>
      <c r="F1" s="29"/>
      <c r="G1" s="29"/>
      <c r="H1" s="29"/>
      <c r="I1" s="34" t="s">
        <v>186</v>
      </c>
    </row>
    <row r="2" spans="1:9" s="30" customFormat="1" ht="18.75" x14ac:dyDescent="0.2">
      <c r="A2" s="27"/>
      <c r="B2" s="28"/>
      <c r="C2" s="27"/>
      <c r="D2" s="29"/>
      <c r="E2" s="29"/>
      <c r="F2" s="29"/>
      <c r="G2" s="29"/>
      <c r="H2" s="29"/>
      <c r="I2" s="18"/>
    </row>
    <row r="3" spans="1:9" s="30" customFormat="1" ht="18.75" hidden="1" x14ac:dyDescent="0.2">
      <c r="A3" s="27"/>
      <c r="B3" s="28"/>
      <c r="C3" s="27"/>
      <c r="D3" s="29"/>
      <c r="E3" s="29"/>
      <c r="F3" s="29"/>
      <c r="G3" s="29"/>
      <c r="H3" s="29"/>
      <c r="I3" s="18"/>
    </row>
    <row r="4" spans="1:9" s="30" customFormat="1" ht="18.75" x14ac:dyDescent="0.2">
      <c r="A4" s="27"/>
      <c r="B4" s="28"/>
      <c r="C4" s="27"/>
      <c r="D4" s="29"/>
      <c r="E4" s="29"/>
      <c r="F4" s="29"/>
      <c r="G4" s="29"/>
      <c r="H4" s="29"/>
      <c r="I4" s="18"/>
    </row>
    <row r="5" spans="1:9" s="1" customFormat="1" ht="18" customHeight="1" x14ac:dyDescent="0.2">
      <c r="A5" s="5"/>
      <c r="B5" s="4"/>
      <c r="C5" s="5"/>
      <c r="D5" s="6"/>
      <c r="E5" s="6"/>
      <c r="F5" s="6"/>
      <c r="G5" s="6"/>
      <c r="H5" s="6"/>
      <c r="I5" s="7"/>
    </row>
    <row r="6" spans="1:9" ht="65.25" customHeight="1" x14ac:dyDescent="0.2">
      <c r="A6" s="160" t="s">
        <v>183</v>
      </c>
      <c r="B6" s="160"/>
      <c r="C6" s="160"/>
      <c r="D6" s="160"/>
      <c r="E6" s="160"/>
      <c r="F6" s="160"/>
      <c r="G6" s="160"/>
      <c r="H6" s="160"/>
      <c r="I6" s="160"/>
    </row>
    <row r="7" spans="1:9" ht="17.25" customHeight="1" x14ac:dyDescent="0.2">
      <c r="A7" s="9"/>
      <c r="B7" s="8"/>
      <c r="C7" s="9"/>
      <c r="D7" s="10"/>
      <c r="E7" s="10"/>
      <c r="F7" s="10"/>
      <c r="G7" s="10"/>
      <c r="H7" s="10"/>
      <c r="I7" s="31" t="s">
        <v>181</v>
      </c>
    </row>
    <row r="8" spans="1:9" ht="23.25" customHeight="1" x14ac:dyDescent="0.2">
      <c r="A8" s="161" t="s">
        <v>189</v>
      </c>
      <c r="B8" s="161" t="s">
        <v>194</v>
      </c>
      <c r="C8" s="161" t="s">
        <v>195</v>
      </c>
      <c r="D8" s="161" t="s">
        <v>99</v>
      </c>
      <c r="E8" s="161"/>
      <c r="F8" s="161"/>
      <c r="G8" s="161" t="s">
        <v>72</v>
      </c>
      <c r="H8" s="161"/>
      <c r="I8" s="161" t="s">
        <v>196</v>
      </c>
    </row>
    <row r="9" spans="1:9" ht="42" customHeight="1" x14ac:dyDescent="0.2">
      <c r="A9" s="161"/>
      <c r="B9" s="161"/>
      <c r="C9" s="161"/>
      <c r="D9" s="161" t="s">
        <v>74</v>
      </c>
      <c r="E9" s="161"/>
      <c r="F9" s="161" t="s">
        <v>197</v>
      </c>
      <c r="G9" s="161">
        <v>2021</v>
      </c>
      <c r="H9" s="161">
        <v>2022</v>
      </c>
      <c r="I9" s="162"/>
    </row>
    <row r="10" spans="1:9" ht="37.5" customHeight="1" x14ac:dyDescent="0.2">
      <c r="A10" s="161"/>
      <c r="B10" s="161"/>
      <c r="C10" s="161"/>
      <c r="D10" s="73" t="s">
        <v>102</v>
      </c>
      <c r="E10" s="73" t="s">
        <v>101</v>
      </c>
      <c r="F10" s="161"/>
      <c r="G10" s="161"/>
      <c r="H10" s="161"/>
      <c r="I10" s="162"/>
    </row>
    <row r="11" spans="1:9" s="3" customFormat="1" ht="23.25" customHeight="1" outlineLevel="2" x14ac:dyDescent="0.2">
      <c r="A11" s="156" t="s">
        <v>60</v>
      </c>
      <c r="B11" s="158" t="s">
        <v>61</v>
      </c>
      <c r="C11" s="11" t="s">
        <v>87</v>
      </c>
      <c r="D11" s="12">
        <f>D13+D14+D15+D16+D17</f>
        <v>192727.40000000002</v>
      </c>
      <c r="E11" s="12">
        <f>E13+E14+E15+E16+E17</f>
        <v>190409.19999999998</v>
      </c>
      <c r="F11" s="12">
        <f t="shared" ref="F11:F22" si="0">E11-D11</f>
        <v>-2318.2000000000407</v>
      </c>
      <c r="G11" s="12">
        <f t="shared" ref="G11:H11" si="1">G13+G14+G15+G16+G17</f>
        <v>181638.1</v>
      </c>
      <c r="H11" s="12">
        <f t="shared" si="1"/>
        <v>211150.1</v>
      </c>
      <c r="I11" s="143"/>
    </row>
    <row r="12" spans="1:9" s="3" customFormat="1" ht="23.25" customHeight="1" outlineLevel="2" x14ac:dyDescent="0.2">
      <c r="A12" s="157"/>
      <c r="B12" s="159"/>
      <c r="C12" s="11" t="s">
        <v>88</v>
      </c>
      <c r="D12" s="12"/>
      <c r="E12" s="12"/>
      <c r="F12" s="12"/>
      <c r="G12" s="12"/>
      <c r="H12" s="12"/>
      <c r="I12" s="144"/>
    </row>
    <row r="13" spans="1:9" s="3" customFormat="1" ht="23.25" customHeight="1" outlineLevel="2" x14ac:dyDescent="0.2">
      <c r="A13" s="157"/>
      <c r="B13" s="159"/>
      <c r="C13" s="11" t="s">
        <v>89</v>
      </c>
      <c r="D13" s="12">
        <f t="shared" ref="D13:E16" si="2">D20+D83+D111+D146+D188</f>
        <v>0</v>
      </c>
      <c r="E13" s="12">
        <f t="shared" si="2"/>
        <v>0</v>
      </c>
      <c r="F13" s="12">
        <v>0</v>
      </c>
      <c r="G13" s="12">
        <f t="shared" ref="G13:H16" si="3">G20+G83+G111+G146+G188</f>
        <v>14688.9</v>
      </c>
      <c r="H13" s="12">
        <f t="shared" si="3"/>
        <v>36497</v>
      </c>
      <c r="I13" s="144"/>
    </row>
    <row r="14" spans="1:9" s="3" customFormat="1" ht="23.25" customHeight="1" outlineLevel="2" x14ac:dyDescent="0.2">
      <c r="A14" s="157"/>
      <c r="B14" s="159"/>
      <c r="C14" s="11" t="s">
        <v>90</v>
      </c>
      <c r="D14" s="12">
        <f t="shared" si="2"/>
        <v>19447.599999999999</v>
      </c>
      <c r="E14" s="12">
        <f t="shared" si="2"/>
        <v>18776.2</v>
      </c>
      <c r="F14" s="12">
        <f t="shared" si="0"/>
        <v>-671.39999999999782</v>
      </c>
      <c r="G14" s="12">
        <f t="shared" si="3"/>
        <v>5538.2</v>
      </c>
      <c r="H14" s="12">
        <f t="shared" si="3"/>
        <v>14107.800000000001</v>
      </c>
      <c r="I14" s="144"/>
    </row>
    <row r="15" spans="1:9" s="3" customFormat="1" ht="23.25" customHeight="1" outlineLevel="2" x14ac:dyDescent="0.2">
      <c r="A15" s="157"/>
      <c r="B15" s="159"/>
      <c r="C15" s="11" t="s">
        <v>91</v>
      </c>
      <c r="D15" s="12">
        <f t="shared" si="2"/>
        <v>7190.5999999999995</v>
      </c>
      <c r="E15" s="12">
        <f t="shared" si="2"/>
        <v>7190.5999999999995</v>
      </c>
      <c r="F15" s="12">
        <f t="shared" si="0"/>
        <v>0</v>
      </c>
      <c r="G15" s="12">
        <f t="shared" si="3"/>
        <v>6980.3</v>
      </c>
      <c r="H15" s="12">
        <f t="shared" si="3"/>
        <v>6980.3</v>
      </c>
      <c r="I15" s="144"/>
    </row>
    <row r="16" spans="1:9" s="3" customFormat="1" ht="23.25" customHeight="1" outlineLevel="2" x14ac:dyDescent="0.2">
      <c r="A16" s="157"/>
      <c r="B16" s="159"/>
      <c r="C16" s="11" t="s">
        <v>92</v>
      </c>
      <c r="D16" s="12">
        <f t="shared" si="2"/>
        <v>166089.20000000001</v>
      </c>
      <c r="E16" s="12">
        <f t="shared" si="2"/>
        <v>164442.4</v>
      </c>
      <c r="F16" s="12">
        <f t="shared" si="0"/>
        <v>-1646.8000000000175</v>
      </c>
      <c r="G16" s="12">
        <f t="shared" si="3"/>
        <v>154430.70000000001</v>
      </c>
      <c r="H16" s="12">
        <f t="shared" si="3"/>
        <v>153565</v>
      </c>
      <c r="I16" s="144"/>
    </row>
    <row r="17" spans="1:9" s="3" customFormat="1" ht="23.25" customHeight="1" outlineLevel="2" x14ac:dyDescent="0.2">
      <c r="A17" s="157"/>
      <c r="B17" s="159"/>
      <c r="C17" s="11" t="s">
        <v>93</v>
      </c>
      <c r="D17" s="12">
        <f>D192</f>
        <v>0</v>
      </c>
      <c r="E17" s="12">
        <f t="shared" ref="E17:H17" si="4">E192</f>
        <v>0</v>
      </c>
      <c r="F17" s="12"/>
      <c r="G17" s="12">
        <f t="shared" si="4"/>
        <v>0</v>
      </c>
      <c r="H17" s="12">
        <f t="shared" si="4"/>
        <v>0</v>
      </c>
      <c r="I17" s="145"/>
    </row>
    <row r="18" spans="1:9" s="3" customFormat="1" ht="15.75" x14ac:dyDescent="0.2">
      <c r="A18" s="149" t="s">
        <v>67</v>
      </c>
      <c r="B18" s="151" t="s">
        <v>62</v>
      </c>
      <c r="C18" s="89" t="s">
        <v>87</v>
      </c>
      <c r="D18" s="83">
        <f>D20+D21+D23+D22</f>
        <v>63123.700000000004</v>
      </c>
      <c r="E18" s="83">
        <f>E20+E21+E23+E22</f>
        <v>63123.700000000004</v>
      </c>
      <c r="F18" s="83">
        <f>F20+F21+F23+F22</f>
        <v>0</v>
      </c>
      <c r="G18" s="83">
        <f>G20+G21+G23+G22</f>
        <v>60607.299999999996</v>
      </c>
      <c r="H18" s="83">
        <f>H20+H21+H23+H22</f>
        <v>60572.899999999994</v>
      </c>
      <c r="I18" s="153"/>
    </row>
    <row r="19" spans="1:9" s="3" customFormat="1" ht="15.75" x14ac:dyDescent="0.2">
      <c r="A19" s="150"/>
      <c r="B19" s="152"/>
      <c r="C19" s="89" t="s">
        <v>88</v>
      </c>
      <c r="D19" s="83"/>
      <c r="E19" s="83"/>
      <c r="F19" s="83"/>
      <c r="G19" s="83"/>
      <c r="H19" s="83"/>
      <c r="I19" s="154"/>
    </row>
    <row r="20" spans="1:9" s="3" customFormat="1" ht="15.75" x14ac:dyDescent="0.2">
      <c r="A20" s="150"/>
      <c r="B20" s="152"/>
      <c r="C20" s="89" t="s">
        <v>89</v>
      </c>
      <c r="D20" s="83">
        <f>D69</f>
        <v>0</v>
      </c>
      <c r="E20" s="83">
        <f t="shared" ref="E20:H20" si="5">E69</f>
        <v>0</v>
      </c>
      <c r="F20" s="83">
        <f t="shared" si="5"/>
        <v>0</v>
      </c>
      <c r="G20" s="83">
        <f t="shared" si="5"/>
        <v>0</v>
      </c>
      <c r="H20" s="83">
        <f t="shared" si="5"/>
        <v>0</v>
      </c>
      <c r="I20" s="154"/>
    </row>
    <row r="21" spans="1:9" s="3" customFormat="1" ht="15.75" x14ac:dyDescent="0.2">
      <c r="A21" s="150"/>
      <c r="B21" s="152"/>
      <c r="C21" s="89" t="s">
        <v>90</v>
      </c>
      <c r="D21" s="83">
        <f>D56+D35</f>
        <v>1171</v>
      </c>
      <c r="E21" s="83">
        <f t="shared" ref="E21:H21" si="6">E56+E35</f>
        <v>1171</v>
      </c>
      <c r="F21" s="83">
        <f t="shared" si="6"/>
        <v>0</v>
      </c>
      <c r="G21" s="83">
        <f t="shared" si="6"/>
        <v>168.7</v>
      </c>
      <c r="H21" s="83">
        <f t="shared" si="6"/>
        <v>168.7</v>
      </c>
      <c r="I21" s="154"/>
    </row>
    <row r="22" spans="1:9" s="3" customFormat="1" ht="15.75" x14ac:dyDescent="0.2">
      <c r="A22" s="150"/>
      <c r="B22" s="152"/>
      <c r="C22" s="89" t="s">
        <v>91</v>
      </c>
      <c r="D22" s="83">
        <f>D78</f>
        <v>938.8</v>
      </c>
      <c r="E22" s="83">
        <f t="shared" ref="E22:H22" si="7">E78</f>
        <v>938.8</v>
      </c>
      <c r="F22" s="83">
        <f t="shared" si="0"/>
        <v>0</v>
      </c>
      <c r="G22" s="83">
        <f t="shared" si="7"/>
        <v>705</v>
      </c>
      <c r="H22" s="83">
        <f t="shared" si="7"/>
        <v>705</v>
      </c>
      <c r="I22" s="154"/>
    </row>
    <row r="23" spans="1:9" s="3" customFormat="1" ht="15.75" x14ac:dyDescent="0.2">
      <c r="A23" s="150"/>
      <c r="B23" s="152"/>
      <c r="C23" s="89" t="s">
        <v>92</v>
      </c>
      <c r="D23" s="83">
        <f>D30+D37+D44+D51+D58+D65+D72</f>
        <v>61013.9</v>
      </c>
      <c r="E23" s="83">
        <f>E30+E37+E44+E51+E58+E65+E72</f>
        <v>61013.9</v>
      </c>
      <c r="F23" s="83">
        <f t="shared" ref="F23:H23" si="8">F30+F37+F44+F51+F58+F65+F72</f>
        <v>0</v>
      </c>
      <c r="G23" s="83">
        <f t="shared" si="8"/>
        <v>59733.599999999999</v>
      </c>
      <c r="H23" s="83">
        <f t="shared" si="8"/>
        <v>59699.199999999997</v>
      </c>
      <c r="I23" s="154"/>
    </row>
    <row r="24" spans="1:9" s="3" customFormat="1" ht="15.75" x14ac:dyDescent="0.2">
      <c r="A24" s="150"/>
      <c r="B24" s="152"/>
      <c r="C24" s="89" t="s">
        <v>93</v>
      </c>
      <c r="D24" s="83"/>
      <c r="E24" s="83"/>
      <c r="F24" s="83"/>
      <c r="G24" s="83"/>
      <c r="H24" s="83"/>
      <c r="I24" s="155"/>
    </row>
    <row r="25" spans="1:9" s="3" customFormat="1" ht="15.75" outlineLevel="1" x14ac:dyDescent="0.2">
      <c r="A25" s="105" t="s">
        <v>105</v>
      </c>
      <c r="B25" s="146" t="s">
        <v>11</v>
      </c>
      <c r="C25" s="11" t="s">
        <v>87</v>
      </c>
      <c r="D25" s="12">
        <f>D30</f>
        <v>60305.8</v>
      </c>
      <c r="E25" s="12">
        <f>E30</f>
        <v>60305.8</v>
      </c>
      <c r="F25" s="12">
        <f>F30</f>
        <v>0</v>
      </c>
      <c r="G25" s="12">
        <f>G30</f>
        <v>59311.9</v>
      </c>
      <c r="H25" s="12">
        <f>H30</f>
        <v>59277.5</v>
      </c>
      <c r="I25" s="143"/>
    </row>
    <row r="26" spans="1:9" s="3" customFormat="1" ht="15.75" outlineLevel="1" x14ac:dyDescent="0.2">
      <c r="A26" s="106"/>
      <c r="B26" s="147"/>
      <c r="C26" s="11" t="s">
        <v>88</v>
      </c>
      <c r="D26" s="12"/>
      <c r="E26" s="12"/>
      <c r="F26" s="12"/>
      <c r="G26" s="12"/>
      <c r="H26" s="12"/>
      <c r="I26" s="144"/>
    </row>
    <row r="27" spans="1:9" s="3" customFormat="1" ht="15.75" outlineLevel="1" x14ac:dyDescent="0.2">
      <c r="A27" s="106"/>
      <c r="B27" s="147"/>
      <c r="C27" s="11" t="s">
        <v>89</v>
      </c>
      <c r="D27" s="12"/>
      <c r="E27" s="12"/>
      <c r="F27" s="12"/>
      <c r="G27" s="12"/>
      <c r="H27" s="12"/>
      <c r="I27" s="144"/>
    </row>
    <row r="28" spans="1:9" s="3" customFormat="1" ht="15.75" outlineLevel="1" x14ac:dyDescent="0.2">
      <c r="A28" s="106"/>
      <c r="B28" s="147"/>
      <c r="C28" s="11" t="s">
        <v>90</v>
      </c>
      <c r="D28" s="12"/>
      <c r="E28" s="12"/>
      <c r="F28" s="12"/>
      <c r="G28" s="12"/>
      <c r="H28" s="12"/>
      <c r="I28" s="144"/>
    </row>
    <row r="29" spans="1:9" s="3" customFormat="1" ht="15.75" outlineLevel="1" x14ac:dyDescent="0.2">
      <c r="A29" s="106"/>
      <c r="B29" s="147"/>
      <c r="C29" s="11" t="s">
        <v>91</v>
      </c>
      <c r="D29" s="12"/>
      <c r="E29" s="12"/>
      <c r="F29" s="12"/>
      <c r="G29" s="12"/>
      <c r="H29" s="12"/>
      <c r="I29" s="144"/>
    </row>
    <row r="30" spans="1:9" s="3" customFormat="1" ht="15.75" outlineLevel="1" x14ac:dyDescent="0.2">
      <c r="A30" s="106"/>
      <c r="B30" s="147"/>
      <c r="C30" s="11" t="s">
        <v>92</v>
      </c>
      <c r="D30" s="12">
        <v>60305.8</v>
      </c>
      <c r="E30" s="12">
        <v>60305.8</v>
      </c>
      <c r="F30" s="12">
        <f>E30-D30</f>
        <v>0</v>
      </c>
      <c r="G30" s="12">
        <v>59311.9</v>
      </c>
      <c r="H30" s="12">
        <v>59277.5</v>
      </c>
      <c r="I30" s="144"/>
    </row>
    <row r="31" spans="1:9" s="3" customFormat="1" ht="15.75" outlineLevel="2" x14ac:dyDescent="0.2">
      <c r="A31" s="107"/>
      <c r="B31" s="148"/>
      <c r="C31" s="11" t="s">
        <v>93</v>
      </c>
      <c r="D31" s="74"/>
      <c r="E31" s="74"/>
      <c r="F31" s="12"/>
      <c r="G31" s="74"/>
      <c r="H31" s="74"/>
      <c r="I31" s="145"/>
    </row>
    <row r="32" spans="1:9" s="3" customFormat="1" ht="15.75" outlineLevel="2" x14ac:dyDescent="0.2">
      <c r="A32" s="105" t="s">
        <v>106</v>
      </c>
      <c r="B32" s="140" t="s">
        <v>212</v>
      </c>
      <c r="C32" s="11" t="s">
        <v>87</v>
      </c>
      <c r="D32" s="12">
        <f>D35</f>
        <v>1002.3</v>
      </c>
      <c r="E32" s="12">
        <f t="shared" ref="E32:H32" si="9">E35</f>
        <v>1002.3</v>
      </c>
      <c r="F32" s="12">
        <f t="shared" si="9"/>
        <v>0</v>
      </c>
      <c r="G32" s="12">
        <f t="shared" si="9"/>
        <v>0</v>
      </c>
      <c r="H32" s="12">
        <f t="shared" si="9"/>
        <v>0</v>
      </c>
      <c r="I32" s="143"/>
    </row>
    <row r="33" spans="1:9" s="3" customFormat="1" ht="15.75" outlineLevel="2" x14ac:dyDescent="0.2">
      <c r="A33" s="106"/>
      <c r="B33" s="141"/>
      <c r="C33" s="11" t="s">
        <v>88</v>
      </c>
      <c r="D33" s="12"/>
      <c r="E33" s="12"/>
      <c r="F33" s="12"/>
      <c r="G33" s="12"/>
      <c r="H33" s="12"/>
      <c r="I33" s="144"/>
    </row>
    <row r="34" spans="1:9" s="3" customFormat="1" ht="15.75" outlineLevel="2" x14ac:dyDescent="0.2">
      <c r="A34" s="106"/>
      <c r="B34" s="141"/>
      <c r="C34" s="11" t="s">
        <v>89</v>
      </c>
      <c r="D34" s="12"/>
      <c r="E34" s="12"/>
      <c r="F34" s="12"/>
      <c r="G34" s="12"/>
      <c r="H34" s="12"/>
      <c r="I34" s="144"/>
    </row>
    <row r="35" spans="1:9" s="3" customFormat="1" ht="15.75" outlineLevel="2" x14ac:dyDescent="0.2">
      <c r="A35" s="106"/>
      <c r="B35" s="141"/>
      <c r="C35" s="11" t="s">
        <v>90</v>
      </c>
      <c r="D35" s="12">
        <v>1002.3</v>
      </c>
      <c r="E35" s="12">
        <v>1002.3</v>
      </c>
      <c r="F35" s="12">
        <f>E35-D35</f>
        <v>0</v>
      </c>
      <c r="G35" s="12">
        <v>0</v>
      </c>
      <c r="H35" s="12">
        <v>0</v>
      </c>
      <c r="I35" s="144"/>
    </row>
    <row r="36" spans="1:9" s="3" customFormat="1" ht="15.75" outlineLevel="2" x14ac:dyDescent="0.2">
      <c r="A36" s="106"/>
      <c r="B36" s="141"/>
      <c r="C36" s="11" t="s">
        <v>91</v>
      </c>
      <c r="D36" s="12"/>
      <c r="E36" s="12"/>
      <c r="F36" s="12"/>
      <c r="G36" s="12"/>
      <c r="H36" s="12"/>
      <c r="I36" s="144"/>
    </row>
    <row r="37" spans="1:9" s="3" customFormat="1" ht="15.75" outlineLevel="2" x14ac:dyDescent="0.2">
      <c r="A37" s="106"/>
      <c r="B37" s="141"/>
      <c r="C37" s="11" t="s">
        <v>92</v>
      </c>
      <c r="D37" s="12"/>
      <c r="E37" s="12"/>
      <c r="F37" s="12"/>
      <c r="G37" s="12"/>
      <c r="H37" s="12"/>
      <c r="I37" s="144"/>
    </row>
    <row r="38" spans="1:9" s="3" customFormat="1" ht="15.75" outlineLevel="2" x14ac:dyDescent="0.2">
      <c r="A38" s="107"/>
      <c r="B38" s="142"/>
      <c r="C38" s="11" t="s">
        <v>93</v>
      </c>
      <c r="D38" s="74"/>
      <c r="E38" s="74"/>
      <c r="F38" s="12"/>
      <c r="G38" s="74"/>
      <c r="H38" s="74"/>
      <c r="I38" s="145"/>
    </row>
    <row r="39" spans="1:9" s="3" customFormat="1" ht="15.75" outlineLevel="2" x14ac:dyDescent="0.2">
      <c r="A39" s="105" t="s">
        <v>107</v>
      </c>
      <c r="B39" s="146" t="s">
        <v>16</v>
      </c>
      <c r="C39" s="11" t="s">
        <v>87</v>
      </c>
      <c r="D39" s="12">
        <f>D44</f>
        <v>540.1</v>
      </c>
      <c r="E39" s="12">
        <f t="shared" ref="E39:H39" si="10">E44</f>
        <v>540.1</v>
      </c>
      <c r="F39" s="12">
        <f t="shared" si="10"/>
        <v>0</v>
      </c>
      <c r="G39" s="12">
        <f t="shared" si="10"/>
        <v>241.6</v>
      </c>
      <c r="H39" s="12">
        <f t="shared" si="10"/>
        <v>241.6</v>
      </c>
      <c r="I39" s="143"/>
    </row>
    <row r="40" spans="1:9" s="3" customFormat="1" ht="15.75" outlineLevel="2" x14ac:dyDescent="0.2">
      <c r="A40" s="106"/>
      <c r="B40" s="147"/>
      <c r="C40" s="11" t="s">
        <v>88</v>
      </c>
      <c r="D40" s="12"/>
      <c r="E40" s="12"/>
      <c r="F40" s="12"/>
      <c r="G40" s="12"/>
      <c r="H40" s="12"/>
      <c r="I40" s="144"/>
    </row>
    <row r="41" spans="1:9" s="3" customFormat="1" ht="15.75" outlineLevel="2" x14ac:dyDescent="0.2">
      <c r="A41" s="106"/>
      <c r="B41" s="147"/>
      <c r="C41" s="11" t="s">
        <v>89</v>
      </c>
      <c r="D41" s="12"/>
      <c r="E41" s="12"/>
      <c r="F41" s="12"/>
      <c r="G41" s="12"/>
      <c r="H41" s="12"/>
      <c r="I41" s="144"/>
    </row>
    <row r="42" spans="1:9" s="3" customFormat="1" ht="15.75" outlineLevel="2" x14ac:dyDescent="0.2">
      <c r="A42" s="106"/>
      <c r="B42" s="147"/>
      <c r="C42" s="11" t="s">
        <v>90</v>
      </c>
      <c r="D42" s="12"/>
      <c r="E42" s="12"/>
      <c r="F42" s="12"/>
      <c r="G42" s="12"/>
      <c r="H42" s="12"/>
      <c r="I42" s="144"/>
    </row>
    <row r="43" spans="1:9" s="3" customFormat="1" ht="15.75" outlineLevel="2" x14ac:dyDescent="0.2">
      <c r="A43" s="106"/>
      <c r="B43" s="147"/>
      <c r="C43" s="11" t="s">
        <v>91</v>
      </c>
      <c r="D43" s="12"/>
      <c r="E43" s="12"/>
      <c r="F43" s="12"/>
      <c r="G43" s="12"/>
      <c r="H43" s="12"/>
      <c r="I43" s="144"/>
    </row>
    <row r="44" spans="1:9" s="3" customFormat="1" ht="15.75" outlineLevel="2" x14ac:dyDescent="0.2">
      <c r="A44" s="106"/>
      <c r="B44" s="147"/>
      <c r="C44" s="11" t="s">
        <v>92</v>
      </c>
      <c r="D44" s="12">
        <v>540.1</v>
      </c>
      <c r="E44" s="12">
        <v>540.1</v>
      </c>
      <c r="F44" s="12">
        <f>E44-D44</f>
        <v>0</v>
      </c>
      <c r="G44" s="12">
        <v>241.6</v>
      </c>
      <c r="H44" s="12">
        <v>241.6</v>
      </c>
      <c r="I44" s="144"/>
    </row>
    <row r="45" spans="1:9" s="3" customFormat="1" ht="15.75" outlineLevel="2" x14ac:dyDescent="0.2">
      <c r="A45" s="107"/>
      <c r="B45" s="148"/>
      <c r="C45" s="11" t="s">
        <v>93</v>
      </c>
      <c r="D45" s="74"/>
      <c r="E45" s="74"/>
      <c r="F45" s="12"/>
      <c r="G45" s="74"/>
      <c r="H45" s="74"/>
      <c r="I45" s="145"/>
    </row>
    <row r="46" spans="1:9" s="3" customFormat="1" ht="15.75" outlineLevel="2" x14ac:dyDescent="0.2">
      <c r="A46" s="105" t="s">
        <v>108</v>
      </c>
      <c r="B46" s="146" t="s">
        <v>21</v>
      </c>
      <c r="C46" s="11" t="s">
        <v>87</v>
      </c>
      <c r="D46" s="12">
        <f>D51</f>
        <v>0</v>
      </c>
      <c r="E46" s="12">
        <f t="shared" ref="E46:H46" si="11">E51</f>
        <v>0</v>
      </c>
      <c r="F46" s="12">
        <f t="shared" si="11"/>
        <v>0</v>
      </c>
      <c r="G46" s="12">
        <f>G51</f>
        <v>12.1</v>
      </c>
      <c r="H46" s="12">
        <f t="shared" si="11"/>
        <v>12.1</v>
      </c>
      <c r="I46" s="143"/>
    </row>
    <row r="47" spans="1:9" s="3" customFormat="1" ht="15.75" outlineLevel="2" x14ac:dyDescent="0.2">
      <c r="A47" s="106"/>
      <c r="B47" s="147"/>
      <c r="C47" s="11" t="s">
        <v>88</v>
      </c>
      <c r="D47" s="12"/>
      <c r="E47" s="12"/>
      <c r="F47" s="12"/>
      <c r="G47" s="12"/>
      <c r="H47" s="12"/>
      <c r="I47" s="144"/>
    </row>
    <row r="48" spans="1:9" s="3" customFormat="1" ht="15.75" outlineLevel="2" x14ac:dyDescent="0.2">
      <c r="A48" s="106"/>
      <c r="B48" s="147"/>
      <c r="C48" s="11" t="s">
        <v>89</v>
      </c>
      <c r="D48" s="12"/>
      <c r="E48" s="12"/>
      <c r="F48" s="12"/>
      <c r="G48" s="12"/>
      <c r="H48" s="12"/>
      <c r="I48" s="144"/>
    </row>
    <row r="49" spans="1:9" s="3" customFormat="1" ht="15.75" outlineLevel="2" x14ac:dyDescent="0.2">
      <c r="A49" s="106"/>
      <c r="B49" s="147"/>
      <c r="C49" s="11" t="s">
        <v>90</v>
      </c>
      <c r="D49" s="12"/>
      <c r="E49" s="12"/>
      <c r="F49" s="12"/>
      <c r="G49" s="12"/>
      <c r="H49" s="12"/>
      <c r="I49" s="144"/>
    </row>
    <row r="50" spans="1:9" s="3" customFormat="1" ht="15.75" outlineLevel="2" x14ac:dyDescent="0.2">
      <c r="A50" s="106"/>
      <c r="B50" s="147"/>
      <c r="C50" s="11" t="s">
        <v>91</v>
      </c>
      <c r="D50" s="12"/>
      <c r="E50" s="12"/>
      <c r="F50" s="12"/>
      <c r="G50" s="12"/>
      <c r="H50" s="12"/>
      <c r="I50" s="144"/>
    </row>
    <row r="51" spans="1:9" s="3" customFormat="1" ht="15.75" outlineLevel="2" x14ac:dyDescent="0.2">
      <c r="A51" s="106"/>
      <c r="B51" s="147"/>
      <c r="C51" s="11" t="s">
        <v>92</v>
      </c>
      <c r="D51" s="12">
        <v>0</v>
      </c>
      <c r="E51" s="12">
        <v>0</v>
      </c>
      <c r="F51" s="12">
        <f>E51-D51</f>
        <v>0</v>
      </c>
      <c r="G51" s="12">
        <v>12.1</v>
      </c>
      <c r="H51" s="12">
        <v>12.1</v>
      </c>
      <c r="I51" s="144"/>
    </row>
    <row r="52" spans="1:9" s="3" customFormat="1" ht="15.75" outlineLevel="2" x14ac:dyDescent="0.2">
      <c r="A52" s="107"/>
      <c r="B52" s="148"/>
      <c r="C52" s="11" t="s">
        <v>93</v>
      </c>
      <c r="D52" s="74"/>
      <c r="E52" s="74"/>
      <c r="F52" s="12"/>
      <c r="G52" s="74"/>
      <c r="H52" s="74"/>
      <c r="I52" s="145"/>
    </row>
    <row r="53" spans="1:9" s="3" customFormat="1" ht="15.75" outlineLevel="2" x14ac:dyDescent="0.2">
      <c r="A53" s="105" t="s">
        <v>109</v>
      </c>
      <c r="B53" s="146" t="s">
        <v>20</v>
      </c>
      <c r="C53" s="11" t="s">
        <v>87</v>
      </c>
      <c r="D53" s="12">
        <f>D56</f>
        <v>168.7</v>
      </c>
      <c r="E53" s="12">
        <f t="shared" ref="E53:H53" si="12">E56</f>
        <v>168.7</v>
      </c>
      <c r="F53" s="12">
        <f t="shared" si="12"/>
        <v>0</v>
      </c>
      <c r="G53" s="12">
        <f t="shared" si="12"/>
        <v>168.7</v>
      </c>
      <c r="H53" s="12">
        <f t="shared" si="12"/>
        <v>168.7</v>
      </c>
      <c r="I53" s="143"/>
    </row>
    <row r="54" spans="1:9" s="3" customFormat="1" ht="15.75" outlineLevel="2" x14ac:dyDescent="0.2">
      <c r="A54" s="106"/>
      <c r="B54" s="147"/>
      <c r="C54" s="11" t="s">
        <v>88</v>
      </c>
      <c r="D54" s="12"/>
      <c r="E54" s="12"/>
      <c r="F54" s="12"/>
      <c r="G54" s="12"/>
      <c r="H54" s="12"/>
      <c r="I54" s="144"/>
    </row>
    <row r="55" spans="1:9" s="3" customFormat="1" ht="15.75" outlineLevel="2" x14ac:dyDescent="0.2">
      <c r="A55" s="106"/>
      <c r="B55" s="147"/>
      <c r="C55" s="11" t="s">
        <v>89</v>
      </c>
      <c r="D55" s="12"/>
      <c r="E55" s="12"/>
      <c r="F55" s="12"/>
      <c r="G55" s="12"/>
      <c r="H55" s="12"/>
      <c r="I55" s="144"/>
    </row>
    <row r="56" spans="1:9" s="3" customFormat="1" ht="15.75" outlineLevel="2" x14ac:dyDescent="0.2">
      <c r="A56" s="106"/>
      <c r="B56" s="147"/>
      <c r="C56" s="11" t="s">
        <v>90</v>
      </c>
      <c r="D56" s="12">
        <v>168.7</v>
      </c>
      <c r="E56" s="12">
        <v>168.7</v>
      </c>
      <c r="F56" s="12">
        <f>E56-D56</f>
        <v>0</v>
      </c>
      <c r="G56" s="12">
        <v>168.7</v>
      </c>
      <c r="H56" s="12">
        <v>168.7</v>
      </c>
      <c r="I56" s="144"/>
    </row>
    <row r="57" spans="1:9" s="3" customFormat="1" ht="15.75" outlineLevel="2" x14ac:dyDescent="0.2">
      <c r="A57" s="106"/>
      <c r="B57" s="147"/>
      <c r="C57" s="11" t="s">
        <v>91</v>
      </c>
      <c r="D57" s="12"/>
      <c r="E57" s="12"/>
      <c r="F57" s="12"/>
      <c r="G57" s="12"/>
      <c r="H57" s="12"/>
      <c r="I57" s="144"/>
    </row>
    <row r="58" spans="1:9" s="3" customFormat="1" ht="15.75" outlineLevel="2" x14ac:dyDescent="0.2">
      <c r="A58" s="106"/>
      <c r="B58" s="147"/>
      <c r="C58" s="11" t="s">
        <v>92</v>
      </c>
      <c r="D58" s="12"/>
      <c r="E58" s="12"/>
      <c r="F58" s="12"/>
      <c r="G58" s="12"/>
      <c r="H58" s="12"/>
      <c r="I58" s="144"/>
    </row>
    <row r="59" spans="1:9" s="3" customFormat="1" ht="15.75" outlineLevel="2" x14ac:dyDescent="0.2">
      <c r="A59" s="107"/>
      <c r="B59" s="148"/>
      <c r="C59" s="11" t="s">
        <v>93</v>
      </c>
      <c r="D59" s="74"/>
      <c r="E59" s="74"/>
      <c r="F59" s="12"/>
      <c r="G59" s="74"/>
      <c r="H59" s="74"/>
      <c r="I59" s="145"/>
    </row>
    <row r="60" spans="1:9" s="3" customFormat="1" ht="15.75" outlineLevel="2" x14ac:dyDescent="0.2">
      <c r="A60" s="105" t="s">
        <v>110</v>
      </c>
      <c r="B60" s="146" t="s">
        <v>22</v>
      </c>
      <c r="C60" s="11" t="s">
        <v>87</v>
      </c>
      <c r="D60" s="12">
        <f>D65</f>
        <v>82.7</v>
      </c>
      <c r="E60" s="12">
        <f t="shared" ref="E60:H60" si="13">E65</f>
        <v>82.7</v>
      </c>
      <c r="F60" s="12">
        <f t="shared" si="13"/>
        <v>0</v>
      </c>
      <c r="G60" s="12">
        <f t="shared" si="13"/>
        <v>82.7</v>
      </c>
      <c r="H60" s="12">
        <f t="shared" si="13"/>
        <v>82.7</v>
      </c>
      <c r="I60" s="143"/>
    </row>
    <row r="61" spans="1:9" s="3" customFormat="1" ht="15.75" outlineLevel="2" x14ac:dyDescent="0.2">
      <c r="A61" s="106"/>
      <c r="B61" s="147"/>
      <c r="C61" s="11" t="s">
        <v>88</v>
      </c>
      <c r="D61" s="12"/>
      <c r="E61" s="12"/>
      <c r="F61" s="12"/>
      <c r="G61" s="12"/>
      <c r="H61" s="12"/>
      <c r="I61" s="144"/>
    </row>
    <row r="62" spans="1:9" s="3" customFormat="1" ht="15.75" outlineLevel="2" x14ac:dyDescent="0.2">
      <c r="A62" s="106"/>
      <c r="B62" s="147"/>
      <c r="C62" s="11" t="s">
        <v>89</v>
      </c>
      <c r="D62" s="12"/>
      <c r="E62" s="12"/>
      <c r="F62" s="12"/>
      <c r="G62" s="12"/>
      <c r="H62" s="12"/>
      <c r="I62" s="144"/>
    </row>
    <row r="63" spans="1:9" s="3" customFormat="1" ht="15.75" outlineLevel="2" x14ac:dyDescent="0.2">
      <c r="A63" s="106"/>
      <c r="B63" s="147"/>
      <c r="C63" s="11" t="s">
        <v>90</v>
      </c>
      <c r="D63" s="12"/>
      <c r="E63" s="12"/>
      <c r="F63" s="12"/>
      <c r="G63" s="12"/>
      <c r="H63" s="12"/>
      <c r="I63" s="144"/>
    </row>
    <row r="64" spans="1:9" s="3" customFormat="1" ht="15.75" outlineLevel="2" x14ac:dyDescent="0.2">
      <c r="A64" s="106"/>
      <c r="B64" s="147"/>
      <c r="C64" s="11" t="s">
        <v>91</v>
      </c>
      <c r="D64" s="12"/>
      <c r="E64" s="12"/>
      <c r="F64" s="12"/>
      <c r="G64" s="12"/>
      <c r="H64" s="12"/>
      <c r="I64" s="144"/>
    </row>
    <row r="65" spans="1:9" s="3" customFormat="1" ht="15.75" outlineLevel="2" x14ac:dyDescent="0.2">
      <c r="A65" s="106"/>
      <c r="B65" s="147"/>
      <c r="C65" s="11" t="s">
        <v>92</v>
      </c>
      <c r="D65" s="12">
        <v>82.7</v>
      </c>
      <c r="E65" s="12">
        <v>82.7</v>
      </c>
      <c r="F65" s="12">
        <f>E65-D65</f>
        <v>0</v>
      </c>
      <c r="G65" s="12">
        <v>82.7</v>
      </c>
      <c r="H65" s="12">
        <v>82.7</v>
      </c>
      <c r="I65" s="144"/>
    </row>
    <row r="66" spans="1:9" s="3" customFormat="1" ht="15.75" outlineLevel="2" x14ac:dyDescent="0.2">
      <c r="A66" s="107"/>
      <c r="B66" s="148"/>
      <c r="C66" s="11" t="s">
        <v>93</v>
      </c>
      <c r="D66" s="74"/>
      <c r="E66" s="74"/>
      <c r="F66" s="12"/>
      <c r="G66" s="74"/>
      <c r="H66" s="74"/>
      <c r="I66" s="145"/>
    </row>
    <row r="67" spans="1:9" s="3" customFormat="1" ht="15.75" outlineLevel="2" x14ac:dyDescent="0.2">
      <c r="A67" s="105" t="s">
        <v>111</v>
      </c>
      <c r="B67" s="146" t="s">
        <v>18</v>
      </c>
      <c r="C67" s="11" t="s">
        <v>87</v>
      </c>
      <c r="D67" s="12">
        <f>D72</f>
        <v>85.3</v>
      </c>
      <c r="E67" s="12">
        <f t="shared" ref="E67:H67" si="14">E72</f>
        <v>85.3</v>
      </c>
      <c r="F67" s="12">
        <f t="shared" si="14"/>
        <v>0</v>
      </c>
      <c r="G67" s="12">
        <f t="shared" si="14"/>
        <v>85.3</v>
      </c>
      <c r="H67" s="12">
        <f t="shared" si="14"/>
        <v>85.3</v>
      </c>
      <c r="I67" s="143"/>
    </row>
    <row r="68" spans="1:9" s="3" customFormat="1" ht="15.75" outlineLevel="2" x14ac:dyDescent="0.2">
      <c r="A68" s="106"/>
      <c r="B68" s="147"/>
      <c r="C68" s="11" t="s">
        <v>88</v>
      </c>
      <c r="D68" s="12"/>
      <c r="E68" s="12"/>
      <c r="F68" s="12"/>
      <c r="G68" s="12"/>
      <c r="H68" s="12"/>
      <c r="I68" s="144"/>
    </row>
    <row r="69" spans="1:9" s="3" customFormat="1" ht="15.75" outlineLevel="2" x14ac:dyDescent="0.2">
      <c r="A69" s="106"/>
      <c r="B69" s="147"/>
      <c r="C69" s="11" t="s">
        <v>89</v>
      </c>
      <c r="D69" s="12"/>
      <c r="E69" s="12"/>
      <c r="F69" s="12"/>
      <c r="G69" s="12"/>
      <c r="H69" s="12"/>
      <c r="I69" s="144"/>
    </row>
    <row r="70" spans="1:9" s="3" customFormat="1" ht="15.75" outlineLevel="2" x14ac:dyDescent="0.2">
      <c r="A70" s="106"/>
      <c r="B70" s="147"/>
      <c r="C70" s="11" t="s">
        <v>90</v>
      </c>
      <c r="D70" s="12"/>
      <c r="E70" s="12"/>
      <c r="F70" s="12"/>
      <c r="G70" s="12"/>
      <c r="H70" s="12"/>
      <c r="I70" s="144"/>
    </row>
    <row r="71" spans="1:9" s="3" customFormat="1" ht="15.75" outlineLevel="2" x14ac:dyDescent="0.2">
      <c r="A71" s="106"/>
      <c r="B71" s="147"/>
      <c r="C71" s="11" t="s">
        <v>91</v>
      </c>
      <c r="D71" s="12"/>
      <c r="E71" s="12"/>
      <c r="F71" s="12"/>
      <c r="G71" s="12"/>
      <c r="H71" s="12"/>
      <c r="I71" s="144"/>
    </row>
    <row r="72" spans="1:9" s="3" customFormat="1" ht="15.75" outlineLevel="2" x14ac:dyDescent="0.2">
      <c r="A72" s="106"/>
      <c r="B72" s="147"/>
      <c r="C72" s="11" t="s">
        <v>92</v>
      </c>
      <c r="D72" s="12">
        <v>85.3</v>
      </c>
      <c r="E72" s="12">
        <v>85.3</v>
      </c>
      <c r="F72" s="12">
        <v>0</v>
      </c>
      <c r="G72" s="12">
        <v>85.3</v>
      </c>
      <c r="H72" s="12">
        <v>85.3</v>
      </c>
      <c r="I72" s="144"/>
    </row>
    <row r="73" spans="1:9" s="3" customFormat="1" ht="15.75" outlineLevel="2" x14ac:dyDescent="0.2">
      <c r="A73" s="107"/>
      <c r="B73" s="148"/>
      <c r="C73" s="11" t="s">
        <v>93</v>
      </c>
      <c r="D73" s="74"/>
      <c r="E73" s="74"/>
      <c r="F73" s="12"/>
      <c r="G73" s="74"/>
      <c r="H73" s="74"/>
      <c r="I73" s="145"/>
    </row>
    <row r="74" spans="1:9" s="3" customFormat="1" ht="15.75" outlineLevel="2" x14ac:dyDescent="0.2">
      <c r="A74" s="105" t="s">
        <v>112</v>
      </c>
      <c r="B74" s="146" t="s">
        <v>178</v>
      </c>
      <c r="C74" s="11" t="s">
        <v>87</v>
      </c>
      <c r="D74" s="74">
        <f>D78</f>
        <v>938.8</v>
      </c>
      <c r="E74" s="74">
        <f t="shared" ref="E74:H74" si="15">E78</f>
        <v>938.8</v>
      </c>
      <c r="F74" s="12">
        <f t="shared" ref="F74:F86" si="16">E74-D74</f>
        <v>0</v>
      </c>
      <c r="G74" s="74">
        <f t="shared" si="15"/>
        <v>705</v>
      </c>
      <c r="H74" s="74">
        <f t="shared" si="15"/>
        <v>705</v>
      </c>
      <c r="I74" s="143" t="s">
        <v>179</v>
      </c>
    </row>
    <row r="75" spans="1:9" s="3" customFormat="1" ht="15.75" outlineLevel="2" x14ac:dyDescent="0.2">
      <c r="A75" s="106"/>
      <c r="B75" s="147"/>
      <c r="C75" s="11" t="s">
        <v>88</v>
      </c>
      <c r="D75" s="74"/>
      <c r="E75" s="74"/>
      <c r="F75" s="12"/>
      <c r="G75" s="74"/>
      <c r="H75" s="74"/>
      <c r="I75" s="144"/>
    </row>
    <row r="76" spans="1:9" s="3" customFormat="1" ht="15.75" outlineLevel="2" x14ac:dyDescent="0.2">
      <c r="A76" s="106"/>
      <c r="B76" s="147"/>
      <c r="C76" s="11" t="s">
        <v>89</v>
      </c>
      <c r="D76" s="74"/>
      <c r="E76" s="74"/>
      <c r="F76" s="12"/>
      <c r="G76" s="74"/>
      <c r="H76" s="74"/>
      <c r="I76" s="144"/>
    </row>
    <row r="77" spans="1:9" s="3" customFormat="1" ht="15.75" outlineLevel="2" x14ac:dyDescent="0.2">
      <c r="A77" s="106"/>
      <c r="B77" s="147"/>
      <c r="C77" s="11" t="s">
        <v>90</v>
      </c>
      <c r="D77" s="74"/>
      <c r="E77" s="74"/>
      <c r="F77" s="12"/>
      <c r="G77" s="74"/>
      <c r="H77" s="74"/>
      <c r="I77" s="144"/>
    </row>
    <row r="78" spans="1:9" s="3" customFormat="1" ht="15.75" outlineLevel="2" x14ac:dyDescent="0.2">
      <c r="A78" s="106"/>
      <c r="B78" s="147"/>
      <c r="C78" s="11" t="s">
        <v>91</v>
      </c>
      <c r="D78" s="74">
        <v>938.8</v>
      </c>
      <c r="E78" s="74">
        <v>938.8</v>
      </c>
      <c r="F78" s="12">
        <f t="shared" si="16"/>
        <v>0</v>
      </c>
      <c r="G78" s="74">
        <v>705</v>
      </c>
      <c r="H78" s="74">
        <v>705</v>
      </c>
      <c r="I78" s="144"/>
    </row>
    <row r="79" spans="1:9" s="3" customFormat="1" ht="15.75" outlineLevel="2" x14ac:dyDescent="0.2">
      <c r="A79" s="106"/>
      <c r="B79" s="147"/>
      <c r="C79" s="11" t="s">
        <v>92</v>
      </c>
      <c r="D79" s="74"/>
      <c r="E79" s="74"/>
      <c r="F79" s="12"/>
      <c r="G79" s="74"/>
      <c r="H79" s="74"/>
      <c r="I79" s="144"/>
    </row>
    <row r="80" spans="1:9" s="3" customFormat="1" ht="15.75" outlineLevel="2" x14ac:dyDescent="0.2">
      <c r="A80" s="107"/>
      <c r="B80" s="147"/>
      <c r="C80" s="11" t="s">
        <v>93</v>
      </c>
      <c r="D80" s="74"/>
      <c r="E80" s="74"/>
      <c r="F80" s="12"/>
      <c r="G80" s="74"/>
      <c r="H80" s="74"/>
      <c r="I80" s="145"/>
    </row>
    <row r="81" spans="1:9" s="3" customFormat="1" ht="15.75" outlineLevel="2" x14ac:dyDescent="0.2">
      <c r="A81" s="149" t="s">
        <v>68</v>
      </c>
      <c r="B81" s="151" t="s">
        <v>63</v>
      </c>
      <c r="C81" s="89" t="s">
        <v>87</v>
      </c>
      <c r="D81" s="83">
        <v>4568.3999999999996</v>
      </c>
      <c r="E81" s="83">
        <f>E84+E86</f>
        <v>4287.3</v>
      </c>
      <c r="F81" s="83">
        <f t="shared" si="16"/>
        <v>-281.09999999999945</v>
      </c>
      <c r="G81" s="83">
        <f t="shared" ref="G81:H81" si="17">G84+G86</f>
        <v>4042.5</v>
      </c>
      <c r="H81" s="83">
        <f t="shared" si="17"/>
        <v>4042.5</v>
      </c>
      <c r="I81" s="153"/>
    </row>
    <row r="82" spans="1:9" s="3" customFormat="1" ht="15.75" outlineLevel="2" x14ac:dyDescent="0.2">
      <c r="A82" s="150"/>
      <c r="B82" s="152"/>
      <c r="C82" s="89" t="s">
        <v>88</v>
      </c>
      <c r="D82" s="83"/>
      <c r="E82" s="83"/>
      <c r="F82" s="83"/>
      <c r="G82" s="83"/>
      <c r="H82" s="83"/>
      <c r="I82" s="154"/>
    </row>
    <row r="83" spans="1:9" s="3" customFormat="1" ht="15.75" outlineLevel="2" x14ac:dyDescent="0.2">
      <c r="A83" s="150"/>
      <c r="B83" s="152"/>
      <c r="C83" s="89" t="s">
        <v>89</v>
      </c>
      <c r="D83" s="83"/>
      <c r="E83" s="83"/>
      <c r="F83" s="83"/>
      <c r="G83" s="83"/>
      <c r="H83" s="83"/>
      <c r="I83" s="154"/>
    </row>
    <row r="84" spans="1:9" s="3" customFormat="1" ht="15.75" outlineLevel="2" x14ac:dyDescent="0.2">
      <c r="A84" s="150"/>
      <c r="B84" s="152"/>
      <c r="C84" s="89" t="s">
        <v>90</v>
      </c>
      <c r="D84" s="83">
        <f>D105+D98+D91</f>
        <v>732.7</v>
      </c>
      <c r="E84" s="83">
        <f>E105+E98+E91</f>
        <v>709.80000000000007</v>
      </c>
      <c r="F84" s="83">
        <f>F105+F98+F91</f>
        <v>-22.899999999999963</v>
      </c>
      <c r="G84" s="83">
        <f>G105+G98+G91</f>
        <v>473.2</v>
      </c>
      <c r="H84" s="83">
        <f>H105+H98+H91</f>
        <v>473.2</v>
      </c>
      <c r="I84" s="154"/>
    </row>
    <row r="85" spans="1:9" s="3" customFormat="1" ht="15.75" outlineLevel="2" x14ac:dyDescent="0.2">
      <c r="A85" s="150"/>
      <c r="B85" s="152"/>
      <c r="C85" s="89" t="s">
        <v>91</v>
      </c>
      <c r="D85" s="83"/>
      <c r="E85" s="83"/>
      <c r="F85" s="83"/>
      <c r="G85" s="83"/>
      <c r="H85" s="83"/>
      <c r="I85" s="154"/>
    </row>
    <row r="86" spans="1:9" s="3" customFormat="1" ht="15.75" outlineLevel="2" x14ac:dyDescent="0.2">
      <c r="A86" s="150"/>
      <c r="B86" s="152"/>
      <c r="C86" s="89" t="s">
        <v>92</v>
      </c>
      <c r="D86" s="83">
        <f>D93+D100+D107</f>
        <v>3835.7</v>
      </c>
      <c r="E86" s="83">
        <f t="shared" ref="E86:H86" si="18">E93+E100+E107</f>
        <v>3577.5</v>
      </c>
      <c r="F86" s="83">
        <f t="shared" si="16"/>
        <v>-258.19999999999982</v>
      </c>
      <c r="G86" s="83">
        <f t="shared" si="18"/>
        <v>3569.3</v>
      </c>
      <c r="H86" s="83">
        <f t="shared" si="18"/>
        <v>3569.3</v>
      </c>
      <c r="I86" s="154"/>
    </row>
    <row r="87" spans="1:9" s="3" customFormat="1" ht="15.75" outlineLevel="2" x14ac:dyDescent="0.2">
      <c r="A87" s="150"/>
      <c r="B87" s="152"/>
      <c r="C87" s="89" t="s">
        <v>93</v>
      </c>
      <c r="D87" s="83"/>
      <c r="E87" s="83"/>
      <c r="F87" s="83"/>
      <c r="G87" s="83"/>
      <c r="H87" s="83"/>
      <c r="I87" s="155"/>
    </row>
    <row r="88" spans="1:9" s="3" customFormat="1" ht="15.75" outlineLevel="1" x14ac:dyDescent="0.2">
      <c r="A88" s="105" t="s">
        <v>113</v>
      </c>
      <c r="B88" s="140" t="s">
        <v>24</v>
      </c>
      <c r="C88" s="11" t="s">
        <v>87</v>
      </c>
      <c r="D88" s="12">
        <f>D91+D93</f>
        <v>98.7</v>
      </c>
      <c r="E88" s="12">
        <f t="shared" ref="E88:H88" si="19">E91+E93</f>
        <v>79.400000000000006</v>
      </c>
      <c r="F88" s="12">
        <f t="shared" si="19"/>
        <v>-19.299999999999997</v>
      </c>
      <c r="G88" s="12">
        <f t="shared" si="19"/>
        <v>19</v>
      </c>
      <c r="H88" s="12">
        <f t="shared" si="19"/>
        <v>19</v>
      </c>
      <c r="I88" s="143" t="s">
        <v>165</v>
      </c>
    </row>
    <row r="89" spans="1:9" s="3" customFormat="1" ht="15.75" outlineLevel="1" x14ac:dyDescent="0.2">
      <c r="A89" s="106"/>
      <c r="B89" s="141"/>
      <c r="C89" s="11" t="s">
        <v>88</v>
      </c>
      <c r="D89" s="12"/>
      <c r="E89" s="12"/>
      <c r="F89" s="12"/>
      <c r="G89" s="12"/>
      <c r="H89" s="12"/>
      <c r="I89" s="144"/>
    </row>
    <row r="90" spans="1:9" s="3" customFormat="1" ht="15.75" outlineLevel="1" x14ac:dyDescent="0.2">
      <c r="A90" s="106"/>
      <c r="B90" s="141"/>
      <c r="C90" s="11" t="s">
        <v>89</v>
      </c>
      <c r="D90" s="12"/>
      <c r="E90" s="12"/>
      <c r="F90" s="12"/>
      <c r="G90" s="12"/>
      <c r="H90" s="12"/>
      <c r="I90" s="144"/>
    </row>
    <row r="91" spans="1:9" s="3" customFormat="1" ht="15.75" outlineLevel="1" x14ac:dyDescent="0.2">
      <c r="A91" s="106"/>
      <c r="B91" s="141"/>
      <c r="C91" s="11" t="s">
        <v>90</v>
      </c>
      <c r="D91" s="12">
        <v>79.7</v>
      </c>
      <c r="E91" s="12">
        <v>79.400000000000006</v>
      </c>
      <c r="F91" s="12">
        <f>E91-D91</f>
        <v>-0.29999999999999716</v>
      </c>
      <c r="G91" s="12">
        <v>0</v>
      </c>
      <c r="H91" s="12">
        <v>0</v>
      </c>
      <c r="I91" s="144"/>
    </row>
    <row r="92" spans="1:9" s="3" customFormat="1" ht="15.75" outlineLevel="1" x14ac:dyDescent="0.2">
      <c r="A92" s="106"/>
      <c r="B92" s="141"/>
      <c r="C92" s="11" t="s">
        <v>91</v>
      </c>
      <c r="D92" s="12"/>
      <c r="E92" s="12"/>
      <c r="F92" s="12"/>
      <c r="G92" s="12"/>
      <c r="H92" s="12"/>
      <c r="I92" s="144"/>
    </row>
    <row r="93" spans="1:9" s="3" customFormat="1" ht="15.75" outlineLevel="2" x14ac:dyDescent="0.2">
      <c r="A93" s="106"/>
      <c r="B93" s="141"/>
      <c r="C93" s="11" t="s">
        <v>92</v>
      </c>
      <c r="D93" s="12">
        <v>19</v>
      </c>
      <c r="E93" s="12">
        <v>0</v>
      </c>
      <c r="F93" s="12">
        <f>E93-D93</f>
        <v>-19</v>
      </c>
      <c r="G93" s="12">
        <v>19</v>
      </c>
      <c r="H93" s="12">
        <v>19</v>
      </c>
      <c r="I93" s="144"/>
    </row>
    <row r="94" spans="1:9" s="3" customFormat="1" ht="15.75" outlineLevel="2" x14ac:dyDescent="0.2">
      <c r="A94" s="107"/>
      <c r="B94" s="142"/>
      <c r="C94" s="11" t="s">
        <v>93</v>
      </c>
      <c r="D94" s="12"/>
      <c r="E94" s="12"/>
      <c r="F94" s="12"/>
      <c r="G94" s="12"/>
      <c r="H94" s="12"/>
      <c r="I94" s="145"/>
    </row>
    <row r="95" spans="1:9" s="3" customFormat="1" ht="15.75" outlineLevel="2" x14ac:dyDescent="0.2">
      <c r="A95" s="105" t="s">
        <v>115</v>
      </c>
      <c r="B95" s="146" t="s">
        <v>27</v>
      </c>
      <c r="C95" s="11" t="s">
        <v>87</v>
      </c>
      <c r="D95" s="12">
        <f>D98+D100</f>
        <v>3985.5</v>
      </c>
      <c r="E95" s="12">
        <f t="shared" ref="E95:H95" si="20">E98+E100</f>
        <v>3746.3</v>
      </c>
      <c r="F95" s="12">
        <f t="shared" si="20"/>
        <v>-239.19999999999982</v>
      </c>
      <c r="G95" s="12">
        <f t="shared" si="20"/>
        <v>3550.3</v>
      </c>
      <c r="H95" s="12">
        <f t="shared" si="20"/>
        <v>3550.3</v>
      </c>
      <c r="I95" s="143" t="s">
        <v>165</v>
      </c>
    </row>
    <row r="96" spans="1:9" s="3" customFormat="1" ht="15.75" outlineLevel="2" x14ac:dyDescent="0.2">
      <c r="A96" s="106"/>
      <c r="B96" s="147"/>
      <c r="C96" s="11" t="s">
        <v>88</v>
      </c>
      <c r="D96" s="12"/>
      <c r="E96" s="12"/>
      <c r="F96" s="12"/>
      <c r="G96" s="12"/>
      <c r="H96" s="12"/>
      <c r="I96" s="144"/>
    </row>
    <row r="97" spans="1:9" s="3" customFormat="1" ht="15.75" outlineLevel="2" x14ac:dyDescent="0.2">
      <c r="A97" s="106"/>
      <c r="B97" s="147"/>
      <c r="C97" s="11" t="s">
        <v>89</v>
      </c>
      <c r="D97" s="12"/>
      <c r="E97" s="12"/>
      <c r="F97" s="12"/>
      <c r="G97" s="12"/>
      <c r="H97" s="12"/>
      <c r="I97" s="144"/>
    </row>
    <row r="98" spans="1:9" s="3" customFormat="1" ht="15.75" outlineLevel="2" x14ac:dyDescent="0.2">
      <c r="A98" s="106"/>
      <c r="B98" s="147"/>
      <c r="C98" s="11" t="s">
        <v>90</v>
      </c>
      <c r="D98" s="12">
        <v>168.8</v>
      </c>
      <c r="E98" s="12">
        <v>168.8</v>
      </c>
      <c r="F98" s="12">
        <f>E98-D98</f>
        <v>0</v>
      </c>
      <c r="G98" s="12">
        <v>0</v>
      </c>
      <c r="H98" s="12">
        <v>0</v>
      </c>
      <c r="I98" s="144"/>
    </row>
    <row r="99" spans="1:9" s="3" customFormat="1" ht="15.75" outlineLevel="2" x14ac:dyDescent="0.2">
      <c r="A99" s="106"/>
      <c r="B99" s="147"/>
      <c r="C99" s="11" t="s">
        <v>91</v>
      </c>
      <c r="D99" s="12"/>
      <c r="E99" s="12"/>
      <c r="F99" s="12"/>
      <c r="G99" s="12"/>
      <c r="H99" s="12"/>
      <c r="I99" s="144"/>
    </row>
    <row r="100" spans="1:9" s="3" customFormat="1" ht="15.75" outlineLevel="2" x14ac:dyDescent="0.2">
      <c r="A100" s="106"/>
      <c r="B100" s="147"/>
      <c r="C100" s="11" t="s">
        <v>92</v>
      </c>
      <c r="D100" s="12">
        <v>3816.7</v>
      </c>
      <c r="E100" s="12">
        <v>3577.5</v>
      </c>
      <c r="F100" s="12">
        <f t="shared" ref="F100:F141" si="21">E100-D100</f>
        <v>-239.19999999999982</v>
      </c>
      <c r="G100" s="12">
        <v>3550.3</v>
      </c>
      <c r="H100" s="12">
        <v>3550.3</v>
      </c>
      <c r="I100" s="144"/>
    </row>
    <row r="101" spans="1:9" s="3" customFormat="1" ht="15.75" outlineLevel="2" x14ac:dyDescent="0.2">
      <c r="A101" s="107"/>
      <c r="B101" s="148"/>
      <c r="C101" s="11" t="s">
        <v>93</v>
      </c>
      <c r="D101" s="12"/>
      <c r="E101" s="12"/>
      <c r="F101" s="12"/>
      <c r="G101" s="12"/>
      <c r="H101" s="12"/>
      <c r="I101" s="145"/>
    </row>
    <row r="102" spans="1:9" s="3" customFormat="1" ht="15.75" outlineLevel="2" x14ac:dyDescent="0.2">
      <c r="A102" s="105" t="s">
        <v>116</v>
      </c>
      <c r="B102" s="146" t="s">
        <v>29</v>
      </c>
      <c r="C102" s="11" t="s">
        <v>87</v>
      </c>
      <c r="D102" s="12">
        <f>SUM(D104:D108)</f>
        <v>484.2</v>
      </c>
      <c r="E102" s="12">
        <f t="shared" ref="E102:H102" si="22">SUM(E104:E108)</f>
        <v>461.6</v>
      </c>
      <c r="F102" s="12">
        <f t="shared" si="22"/>
        <v>-22.599999999999966</v>
      </c>
      <c r="G102" s="12">
        <f t="shared" si="22"/>
        <v>473.2</v>
      </c>
      <c r="H102" s="12">
        <f t="shared" si="22"/>
        <v>473.2</v>
      </c>
      <c r="I102" s="143" t="s">
        <v>165</v>
      </c>
    </row>
    <row r="103" spans="1:9" s="3" customFormat="1" ht="15.75" outlineLevel="2" x14ac:dyDescent="0.2">
      <c r="A103" s="106"/>
      <c r="B103" s="147"/>
      <c r="C103" s="11" t="s">
        <v>88</v>
      </c>
      <c r="D103" s="12"/>
      <c r="E103" s="12"/>
      <c r="F103" s="12"/>
      <c r="G103" s="12"/>
      <c r="H103" s="12"/>
      <c r="I103" s="144"/>
    </row>
    <row r="104" spans="1:9" s="3" customFormat="1" ht="15.75" outlineLevel="2" x14ac:dyDescent="0.2">
      <c r="A104" s="106"/>
      <c r="B104" s="147"/>
      <c r="C104" s="11" t="s">
        <v>89</v>
      </c>
      <c r="D104" s="12"/>
      <c r="E104" s="12"/>
      <c r="F104" s="12"/>
      <c r="G104" s="12"/>
      <c r="H104" s="12"/>
      <c r="I104" s="144"/>
    </row>
    <row r="105" spans="1:9" s="3" customFormat="1" ht="15.75" outlineLevel="2" x14ac:dyDescent="0.2">
      <c r="A105" s="106"/>
      <c r="B105" s="147"/>
      <c r="C105" s="11" t="s">
        <v>90</v>
      </c>
      <c r="D105" s="12">
        <v>484.2</v>
      </c>
      <c r="E105" s="12">
        <v>461.6</v>
      </c>
      <c r="F105" s="12">
        <f t="shared" si="21"/>
        <v>-22.599999999999966</v>
      </c>
      <c r="G105" s="12">
        <v>473.2</v>
      </c>
      <c r="H105" s="12">
        <v>473.2</v>
      </c>
      <c r="I105" s="144"/>
    </row>
    <row r="106" spans="1:9" s="3" customFormat="1" ht="15.75" outlineLevel="2" x14ac:dyDescent="0.2">
      <c r="A106" s="106"/>
      <c r="B106" s="147"/>
      <c r="C106" s="11" t="s">
        <v>91</v>
      </c>
      <c r="D106" s="12"/>
      <c r="E106" s="12"/>
      <c r="F106" s="12"/>
      <c r="G106" s="12"/>
      <c r="H106" s="12"/>
      <c r="I106" s="144"/>
    </row>
    <row r="107" spans="1:9" s="3" customFormat="1" ht="15.75" outlineLevel="2" x14ac:dyDescent="0.2">
      <c r="A107" s="106"/>
      <c r="B107" s="147"/>
      <c r="C107" s="11" t="s">
        <v>92</v>
      </c>
      <c r="D107" s="12"/>
      <c r="E107" s="12"/>
      <c r="F107" s="12"/>
      <c r="G107" s="12"/>
      <c r="H107" s="12"/>
      <c r="I107" s="144"/>
    </row>
    <row r="108" spans="1:9" s="3" customFormat="1" ht="15.75" outlineLevel="2" x14ac:dyDescent="0.2">
      <c r="A108" s="107"/>
      <c r="B108" s="148"/>
      <c r="C108" s="11" t="s">
        <v>93</v>
      </c>
      <c r="D108" s="12"/>
      <c r="E108" s="12"/>
      <c r="F108" s="12"/>
      <c r="G108" s="12"/>
      <c r="H108" s="12"/>
      <c r="I108" s="145"/>
    </row>
    <row r="109" spans="1:9" s="3" customFormat="1" ht="15.75" outlineLevel="2" x14ac:dyDescent="0.2">
      <c r="A109" s="149" t="s">
        <v>69</v>
      </c>
      <c r="B109" s="151" t="s">
        <v>64</v>
      </c>
      <c r="C109" s="89" t="s">
        <v>87</v>
      </c>
      <c r="D109" s="83">
        <f>D112+D114+D113</f>
        <v>40498.9</v>
      </c>
      <c r="E109" s="83">
        <f>E112+E114+E113</f>
        <v>40367.699999999997</v>
      </c>
      <c r="F109" s="83">
        <f>F112+F114+F113</f>
        <v>-131.20000000000437</v>
      </c>
      <c r="G109" s="83">
        <f>G112+G114+G113</f>
        <v>37600.9</v>
      </c>
      <c r="H109" s="83">
        <f>H112+H114+H113</f>
        <v>37337.1</v>
      </c>
      <c r="I109" s="153"/>
    </row>
    <row r="110" spans="1:9" s="3" customFormat="1" ht="15.75" outlineLevel="2" x14ac:dyDescent="0.2">
      <c r="A110" s="150"/>
      <c r="B110" s="152"/>
      <c r="C110" s="89" t="s">
        <v>88</v>
      </c>
      <c r="D110" s="83"/>
      <c r="E110" s="83"/>
      <c r="F110" s="83"/>
      <c r="G110" s="83"/>
      <c r="H110" s="83"/>
      <c r="I110" s="154"/>
    </row>
    <row r="111" spans="1:9" s="3" customFormat="1" ht="15.75" outlineLevel="2" x14ac:dyDescent="0.2">
      <c r="A111" s="150"/>
      <c r="B111" s="152"/>
      <c r="C111" s="89" t="s">
        <v>89</v>
      </c>
      <c r="D111" s="83"/>
      <c r="E111" s="83"/>
      <c r="F111" s="83"/>
      <c r="G111" s="83"/>
      <c r="H111" s="83"/>
      <c r="I111" s="154"/>
    </row>
    <row r="112" spans="1:9" s="3" customFormat="1" ht="15.75" outlineLevel="2" x14ac:dyDescent="0.2">
      <c r="A112" s="150"/>
      <c r="B112" s="152"/>
      <c r="C112" s="89" t="s">
        <v>90</v>
      </c>
      <c r="D112" s="83">
        <f>D119+D126+D133+D140</f>
        <v>482.9</v>
      </c>
      <c r="E112" s="83">
        <f>E126</f>
        <v>482.9</v>
      </c>
      <c r="F112" s="83">
        <f t="shared" ref="F112:H112" si="23">F126</f>
        <v>0</v>
      </c>
      <c r="G112" s="83">
        <f t="shared" si="23"/>
        <v>0</v>
      </c>
      <c r="H112" s="83">
        <f t="shared" si="23"/>
        <v>0</v>
      </c>
      <c r="I112" s="154"/>
    </row>
    <row r="113" spans="1:9" s="3" customFormat="1" ht="15.75" outlineLevel="2" x14ac:dyDescent="0.2">
      <c r="A113" s="150"/>
      <c r="B113" s="152"/>
      <c r="C113" s="89" t="s">
        <v>91</v>
      </c>
      <c r="D113" s="83">
        <f>D141</f>
        <v>2867.6</v>
      </c>
      <c r="E113" s="83">
        <f t="shared" ref="E113:H113" si="24">E141</f>
        <v>2867.6</v>
      </c>
      <c r="F113" s="83">
        <f t="shared" si="21"/>
        <v>0</v>
      </c>
      <c r="G113" s="83">
        <f t="shared" si="24"/>
        <v>3800</v>
      </c>
      <c r="H113" s="83">
        <f t="shared" si="24"/>
        <v>3800</v>
      </c>
      <c r="I113" s="154"/>
    </row>
    <row r="114" spans="1:9" s="3" customFormat="1" ht="15.75" outlineLevel="2" x14ac:dyDescent="0.2">
      <c r="A114" s="150"/>
      <c r="B114" s="152"/>
      <c r="C114" s="89" t="s">
        <v>92</v>
      </c>
      <c r="D114" s="83">
        <f>D121+D128+D135</f>
        <v>37148.400000000001</v>
      </c>
      <c r="E114" s="83">
        <f>E121+E128+E135</f>
        <v>37017.199999999997</v>
      </c>
      <c r="F114" s="83">
        <f>E114-D114</f>
        <v>-131.20000000000437</v>
      </c>
      <c r="G114" s="83">
        <f t="shared" ref="G114:H114" si="25">G121+G128+G135</f>
        <v>33800.9</v>
      </c>
      <c r="H114" s="83">
        <f t="shared" si="25"/>
        <v>33537.1</v>
      </c>
      <c r="I114" s="154"/>
    </row>
    <row r="115" spans="1:9" s="3" customFormat="1" ht="15.75" outlineLevel="2" x14ac:dyDescent="0.2">
      <c r="A115" s="150"/>
      <c r="B115" s="152"/>
      <c r="C115" s="89" t="s">
        <v>93</v>
      </c>
      <c r="D115" s="83"/>
      <c r="E115" s="83"/>
      <c r="F115" s="83"/>
      <c r="G115" s="83"/>
      <c r="H115" s="83"/>
      <c r="I115" s="155"/>
    </row>
    <row r="116" spans="1:9" s="3" customFormat="1" ht="15.75" outlineLevel="1" x14ac:dyDescent="0.2">
      <c r="A116" s="105" t="s">
        <v>114</v>
      </c>
      <c r="B116" s="146" t="s">
        <v>31</v>
      </c>
      <c r="C116" s="11" t="s">
        <v>87</v>
      </c>
      <c r="D116" s="12">
        <f>D121</f>
        <v>31605.200000000001</v>
      </c>
      <c r="E116" s="12">
        <f t="shared" ref="E116:H116" si="26">E121</f>
        <v>31605.200000000001</v>
      </c>
      <c r="F116" s="12">
        <f t="shared" si="26"/>
        <v>0</v>
      </c>
      <c r="G116" s="12">
        <f t="shared" si="26"/>
        <v>30953.7</v>
      </c>
      <c r="H116" s="12">
        <f t="shared" si="26"/>
        <v>30953.7</v>
      </c>
      <c r="I116" s="143"/>
    </row>
    <row r="117" spans="1:9" s="3" customFormat="1" ht="15.75" outlineLevel="1" x14ac:dyDescent="0.2">
      <c r="A117" s="106"/>
      <c r="B117" s="147"/>
      <c r="C117" s="11" t="s">
        <v>88</v>
      </c>
      <c r="D117" s="12"/>
      <c r="E117" s="12"/>
      <c r="F117" s="12"/>
      <c r="G117" s="12"/>
      <c r="H117" s="12"/>
      <c r="I117" s="144"/>
    </row>
    <row r="118" spans="1:9" s="3" customFormat="1" ht="15.75" outlineLevel="1" x14ac:dyDescent="0.2">
      <c r="A118" s="106"/>
      <c r="B118" s="147"/>
      <c r="C118" s="11" t="s">
        <v>89</v>
      </c>
      <c r="D118" s="12"/>
      <c r="E118" s="12"/>
      <c r="F118" s="12"/>
      <c r="G118" s="12"/>
      <c r="H118" s="12"/>
      <c r="I118" s="144"/>
    </row>
    <row r="119" spans="1:9" s="3" customFormat="1" ht="15.75" outlineLevel="1" x14ac:dyDescent="0.2">
      <c r="A119" s="106"/>
      <c r="B119" s="147"/>
      <c r="C119" s="11" t="s">
        <v>90</v>
      </c>
      <c r="D119" s="12"/>
      <c r="E119" s="12"/>
      <c r="F119" s="12"/>
      <c r="G119" s="12"/>
      <c r="H119" s="12"/>
      <c r="I119" s="144"/>
    </row>
    <row r="120" spans="1:9" s="3" customFormat="1" ht="15.75" outlineLevel="1" x14ac:dyDescent="0.2">
      <c r="A120" s="106"/>
      <c r="B120" s="147"/>
      <c r="C120" s="11" t="s">
        <v>91</v>
      </c>
      <c r="D120" s="12"/>
      <c r="E120" s="12"/>
      <c r="F120" s="12"/>
      <c r="G120" s="12"/>
      <c r="H120" s="12"/>
      <c r="I120" s="144"/>
    </row>
    <row r="121" spans="1:9" s="3" customFormat="1" ht="15.75" outlineLevel="1" x14ac:dyDescent="0.2">
      <c r="A121" s="106"/>
      <c r="B121" s="147"/>
      <c r="C121" s="11" t="s">
        <v>92</v>
      </c>
      <c r="D121" s="12">
        <v>31605.200000000001</v>
      </c>
      <c r="E121" s="12">
        <v>31605.200000000001</v>
      </c>
      <c r="F121" s="12">
        <f>E121-D121</f>
        <v>0</v>
      </c>
      <c r="G121" s="12">
        <v>30953.7</v>
      </c>
      <c r="H121" s="12">
        <v>30953.7</v>
      </c>
      <c r="I121" s="144"/>
    </row>
    <row r="122" spans="1:9" s="3" customFormat="1" ht="15.75" outlineLevel="2" x14ac:dyDescent="0.2">
      <c r="A122" s="107"/>
      <c r="B122" s="148"/>
      <c r="C122" s="11" t="s">
        <v>93</v>
      </c>
      <c r="D122" s="74"/>
      <c r="E122" s="74"/>
      <c r="F122" s="12"/>
      <c r="G122" s="74"/>
      <c r="H122" s="74"/>
      <c r="I122" s="145"/>
    </row>
    <row r="123" spans="1:9" s="3" customFormat="1" ht="15.75" outlineLevel="2" x14ac:dyDescent="0.2">
      <c r="A123" s="105" t="s">
        <v>122</v>
      </c>
      <c r="B123" s="140" t="s">
        <v>210</v>
      </c>
      <c r="C123" s="11" t="s">
        <v>87</v>
      </c>
      <c r="D123" s="12">
        <f>D126</f>
        <v>482.9</v>
      </c>
      <c r="E123" s="12">
        <f t="shared" ref="E123:H123" si="27">E126</f>
        <v>482.9</v>
      </c>
      <c r="F123" s="12">
        <f t="shared" si="27"/>
        <v>0</v>
      </c>
      <c r="G123" s="12">
        <f t="shared" si="27"/>
        <v>0</v>
      </c>
      <c r="H123" s="12">
        <f t="shared" si="27"/>
        <v>0</v>
      </c>
      <c r="I123" s="143"/>
    </row>
    <row r="124" spans="1:9" s="3" customFormat="1" ht="15.75" outlineLevel="2" x14ac:dyDescent="0.2">
      <c r="A124" s="106"/>
      <c r="B124" s="141"/>
      <c r="C124" s="11" t="s">
        <v>88</v>
      </c>
      <c r="D124" s="12"/>
      <c r="E124" s="12"/>
      <c r="F124" s="12"/>
      <c r="G124" s="12"/>
      <c r="H124" s="12"/>
      <c r="I124" s="144"/>
    </row>
    <row r="125" spans="1:9" s="3" customFormat="1" ht="15.75" outlineLevel="2" x14ac:dyDescent="0.2">
      <c r="A125" s="106"/>
      <c r="B125" s="141"/>
      <c r="C125" s="11" t="s">
        <v>89</v>
      </c>
      <c r="D125" s="12"/>
      <c r="E125" s="12"/>
      <c r="F125" s="12"/>
      <c r="G125" s="12"/>
      <c r="H125" s="12"/>
      <c r="I125" s="144"/>
    </row>
    <row r="126" spans="1:9" s="3" customFormat="1" ht="15.75" outlineLevel="2" x14ac:dyDescent="0.2">
      <c r="A126" s="106"/>
      <c r="B126" s="141"/>
      <c r="C126" s="11" t="s">
        <v>90</v>
      </c>
      <c r="D126" s="12">
        <v>482.9</v>
      </c>
      <c r="E126" s="12">
        <v>482.9</v>
      </c>
      <c r="F126" s="12">
        <f>E126-D126</f>
        <v>0</v>
      </c>
      <c r="G126" s="12">
        <v>0</v>
      </c>
      <c r="H126" s="12">
        <v>0</v>
      </c>
      <c r="I126" s="144"/>
    </row>
    <row r="127" spans="1:9" s="3" customFormat="1" ht="15.75" outlineLevel="2" x14ac:dyDescent="0.2">
      <c r="A127" s="106"/>
      <c r="B127" s="141"/>
      <c r="C127" s="11" t="s">
        <v>91</v>
      </c>
      <c r="D127" s="12"/>
      <c r="E127" s="12"/>
      <c r="F127" s="12"/>
      <c r="G127" s="12"/>
      <c r="H127" s="12"/>
      <c r="I127" s="144"/>
    </row>
    <row r="128" spans="1:9" s="3" customFormat="1" ht="15.75" outlineLevel="2" x14ac:dyDescent="0.2">
      <c r="A128" s="106"/>
      <c r="B128" s="141"/>
      <c r="C128" s="11" t="s">
        <v>92</v>
      </c>
      <c r="D128" s="12"/>
      <c r="E128" s="12"/>
      <c r="F128" s="12"/>
      <c r="G128" s="12"/>
      <c r="H128" s="12"/>
      <c r="I128" s="144"/>
    </row>
    <row r="129" spans="1:9" s="3" customFormat="1" ht="15.75" outlineLevel="2" x14ac:dyDescent="0.2">
      <c r="A129" s="107"/>
      <c r="B129" s="142"/>
      <c r="C129" s="11" t="s">
        <v>93</v>
      </c>
      <c r="D129" s="74"/>
      <c r="E129" s="74"/>
      <c r="F129" s="12"/>
      <c r="G129" s="74"/>
      <c r="H129" s="74"/>
      <c r="I129" s="145"/>
    </row>
    <row r="130" spans="1:9" s="3" customFormat="1" ht="15.75" outlineLevel="2" x14ac:dyDescent="0.2">
      <c r="A130" s="105" t="s">
        <v>123</v>
      </c>
      <c r="B130" s="146" t="s">
        <v>34</v>
      </c>
      <c r="C130" s="11" t="s">
        <v>87</v>
      </c>
      <c r="D130" s="12">
        <f>SUM(D132:D136)</f>
        <v>5543.2</v>
      </c>
      <c r="E130" s="12">
        <f t="shared" ref="E130:H130" si="28">SUM(E132:E136)</f>
        <v>5412</v>
      </c>
      <c r="F130" s="12">
        <f t="shared" si="28"/>
        <v>-131.19999999999982</v>
      </c>
      <c r="G130" s="12">
        <f t="shared" si="28"/>
        <v>2847.2</v>
      </c>
      <c r="H130" s="12">
        <f t="shared" si="28"/>
        <v>2583.4</v>
      </c>
      <c r="I130" s="143" t="s">
        <v>251</v>
      </c>
    </row>
    <row r="131" spans="1:9" s="3" customFormat="1" ht="15.75" outlineLevel="2" x14ac:dyDescent="0.2">
      <c r="A131" s="106"/>
      <c r="B131" s="147"/>
      <c r="C131" s="11" t="s">
        <v>88</v>
      </c>
      <c r="D131" s="12"/>
      <c r="E131" s="12"/>
      <c r="F131" s="12"/>
      <c r="G131" s="12"/>
      <c r="H131" s="12"/>
      <c r="I131" s="144"/>
    </row>
    <row r="132" spans="1:9" s="3" customFormat="1" ht="15.75" outlineLevel="2" x14ac:dyDescent="0.2">
      <c r="A132" s="106"/>
      <c r="B132" s="147"/>
      <c r="C132" s="11" t="s">
        <v>89</v>
      </c>
      <c r="D132" s="12"/>
      <c r="E132" s="12"/>
      <c r="F132" s="12"/>
      <c r="G132" s="12"/>
      <c r="H132" s="12"/>
      <c r="I132" s="144"/>
    </row>
    <row r="133" spans="1:9" s="3" customFormat="1" ht="15.75" outlineLevel="2" x14ac:dyDescent="0.2">
      <c r="A133" s="106"/>
      <c r="B133" s="147"/>
      <c r="C133" s="11" t="s">
        <v>90</v>
      </c>
      <c r="D133" s="12"/>
      <c r="E133" s="12"/>
      <c r="F133" s="12"/>
      <c r="G133" s="12"/>
      <c r="H133" s="12"/>
      <c r="I133" s="144"/>
    </row>
    <row r="134" spans="1:9" s="3" customFormat="1" ht="15.75" outlineLevel="2" x14ac:dyDescent="0.2">
      <c r="A134" s="106"/>
      <c r="B134" s="147"/>
      <c r="C134" s="11" t="s">
        <v>91</v>
      </c>
      <c r="D134" s="12"/>
      <c r="E134" s="12"/>
      <c r="F134" s="12"/>
      <c r="G134" s="12"/>
      <c r="H134" s="12"/>
      <c r="I134" s="144"/>
    </row>
    <row r="135" spans="1:9" s="3" customFormat="1" ht="15.75" outlineLevel="2" x14ac:dyDescent="0.2">
      <c r="A135" s="106"/>
      <c r="B135" s="147"/>
      <c r="C135" s="11" t="s">
        <v>92</v>
      </c>
      <c r="D135" s="12">
        <v>5543.2</v>
      </c>
      <c r="E135" s="12">
        <v>5412</v>
      </c>
      <c r="F135" s="12">
        <f>E135-D135</f>
        <v>-131.19999999999982</v>
      </c>
      <c r="G135" s="12">
        <v>2847.2</v>
      </c>
      <c r="H135" s="12">
        <v>2583.4</v>
      </c>
      <c r="I135" s="144"/>
    </row>
    <row r="136" spans="1:9" s="3" customFormat="1" ht="15.75" outlineLevel="2" x14ac:dyDescent="0.2">
      <c r="A136" s="107"/>
      <c r="B136" s="148"/>
      <c r="C136" s="11" t="s">
        <v>93</v>
      </c>
      <c r="D136" s="12"/>
      <c r="E136" s="12"/>
      <c r="F136" s="12"/>
      <c r="G136" s="12"/>
      <c r="H136" s="12"/>
      <c r="I136" s="145"/>
    </row>
    <row r="137" spans="1:9" s="3" customFormat="1" ht="15.75" outlineLevel="2" x14ac:dyDescent="0.2">
      <c r="A137" s="105" t="s">
        <v>124</v>
      </c>
      <c r="B137" s="146" t="s">
        <v>178</v>
      </c>
      <c r="C137" s="11" t="s">
        <v>87</v>
      </c>
      <c r="D137" s="74">
        <f>D141</f>
        <v>2867.6</v>
      </c>
      <c r="E137" s="74">
        <f t="shared" ref="E137:H137" si="29">E141</f>
        <v>2867.6</v>
      </c>
      <c r="F137" s="12">
        <f t="shared" si="21"/>
        <v>0</v>
      </c>
      <c r="G137" s="74">
        <f t="shared" si="29"/>
        <v>3800</v>
      </c>
      <c r="H137" s="74">
        <f t="shared" si="29"/>
        <v>3800</v>
      </c>
      <c r="I137" s="143"/>
    </row>
    <row r="138" spans="1:9" s="3" customFormat="1" ht="15.75" outlineLevel="2" x14ac:dyDescent="0.2">
      <c r="A138" s="106"/>
      <c r="B138" s="147"/>
      <c r="C138" s="11" t="s">
        <v>88</v>
      </c>
      <c r="D138" s="74"/>
      <c r="E138" s="74"/>
      <c r="F138" s="12"/>
      <c r="G138" s="74"/>
      <c r="H138" s="74"/>
      <c r="I138" s="144"/>
    </row>
    <row r="139" spans="1:9" s="3" customFormat="1" ht="15.75" outlineLevel="2" x14ac:dyDescent="0.2">
      <c r="A139" s="106"/>
      <c r="B139" s="147"/>
      <c r="C139" s="11" t="s">
        <v>89</v>
      </c>
      <c r="D139" s="74"/>
      <c r="E139" s="74"/>
      <c r="F139" s="12"/>
      <c r="G139" s="74"/>
      <c r="H139" s="74"/>
      <c r="I139" s="144"/>
    </row>
    <row r="140" spans="1:9" s="3" customFormat="1" ht="15.75" outlineLevel="2" x14ac:dyDescent="0.2">
      <c r="A140" s="106"/>
      <c r="B140" s="147"/>
      <c r="C140" s="11" t="s">
        <v>90</v>
      </c>
      <c r="D140" s="74"/>
      <c r="E140" s="74"/>
      <c r="F140" s="12"/>
      <c r="G140" s="74"/>
      <c r="H140" s="74"/>
      <c r="I140" s="144"/>
    </row>
    <row r="141" spans="1:9" s="3" customFormat="1" ht="15.75" outlineLevel="2" x14ac:dyDescent="0.2">
      <c r="A141" s="106"/>
      <c r="B141" s="147"/>
      <c r="C141" s="11" t="s">
        <v>91</v>
      </c>
      <c r="D141" s="74">
        <v>2867.6</v>
      </c>
      <c r="E141" s="74">
        <v>2867.6</v>
      </c>
      <c r="F141" s="12">
        <f t="shared" si="21"/>
        <v>0</v>
      </c>
      <c r="G141" s="74">
        <v>3800</v>
      </c>
      <c r="H141" s="74">
        <v>3800</v>
      </c>
      <c r="I141" s="144"/>
    </row>
    <row r="142" spans="1:9" s="3" customFormat="1" ht="15.75" outlineLevel="2" x14ac:dyDescent="0.2">
      <c r="A142" s="106"/>
      <c r="B142" s="147"/>
      <c r="C142" s="11" t="s">
        <v>92</v>
      </c>
      <c r="D142" s="74"/>
      <c r="E142" s="74"/>
      <c r="F142" s="12"/>
      <c r="G142" s="74"/>
      <c r="H142" s="74"/>
      <c r="I142" s="144"/>
    </row>
    <row r="143" spans="1:9" s="3" customFormat="1" ht="15.75" outlineLevel="2" x14ac:dyDescent="0.2">
      <c r="A143" s="107"/>
      <c r="B143" s="147"/>
      <c r="C143" s="11" t="s">
        <v>93</v>
      </c>
      <c r="D143" s="74"/>
      <c r="E143" s="74"/>
      <c r="F143" s="12"/>
      <c r="G143" s="74"/>
      <c r="H143" s="74"/>
      <c r="I143" s="144"/>
    </row>
    <row r="144" spans="1:9" s="3" customFormat="1" ht="15.75" outlineLevel="2" x14ac:dyDescent="0.2">
      <c r="A144" s="149" t="s">
        <v>70</v>
      </c>
      <c r="B144" s="151" t="s">
        <v>65</v>
      </c>
      <c r="C144" s="89" t="s">
        <v>87</v>
      </c>
      <c r="D144" s="83">
        <f>D147+D149+D148</f>
        <v>41362.699999999997</v>
      </c>
      <c r="E144" s="83">
        <f>E147+E149+E148</f>
        <v>41362.699999999997</v>
      </c>
      <c r="F144" s="83">
        <f>F147+F149+F148</f>
        <v>0</v>
      </c>
      <c r="G144" s="83">
        <f>G147+G149+G148</f>
        <v>37503</v>
      </c>
      <c r="H144" s="83">
        <f>H147+H149+H148</f>
        <v>37503</v>
      </c>
      <c r="I144" s="153"/>
    </row>
    <row r="145" spans="1:9" s="3" customFormat="1" ht="15.75" outlineLevel="2" x14ac:dyDescent="0.2">
      <c r="A145" s="150"/>
      <c r="B145" s="152"/>
      <c r="C145" s="89" t="s">
        <v>88</v>
      </c>
      <c r="D145" s="83"/>
      <c r="E145" s="83"/>
      <c r="F145" s="83"/>
      <c r="G145" s="83"/>
      <c r="H145" s="83"/>
      <c r="I145" s="154"/>
    </row>
    <row r="146" spans="1:9" s="3" customFormat="1" ht="15.75" outlineLevel="2" x14ac:dyDescent="0.2">
      <c r="A146" s="150"/>
      <c r="B146" s="152"/>
      <c r="C146" s="89" t="s">
        <v>89</v>
      </c>
      <c r="D146" s="83"/>
      <c r="E146" s="83"/>
      <c r="F146" s="83"/>
      <c r="G146" s="83"/>
      <c r="H146" s="83"/>
      <c r="I146" s="154"/>
    </row>
    <row r="147" spans="1:9" s="3" customFormat="1" ht="15.75" outlineLevel="2" x14ac:dyDescent="0.2">
      <c r="A147" s="150"/>
      <c r="B147" s="152"/>
      <c r="C147" s="89" t="s">
        <v>90</v>
      </c>
      <c r="D147" s="83">
        <f>D154+D161+D168</f>
        <v>931</v>
      </c>
      <c r="E147" s="83">
        <f t="shared" ref="E147:H147" si="30">E154+E161+E168</f>
        <v>931</v>
      </c>
      <c r="F147" s="83">
        <f t="shared" si="30"/>
        <v>0</v>
      </c>
      <c r="G147" s="83">
        <f t="shared" si="30"/>
        <v>0</v>
      </c>
      <c r="H147" s="83">
        <f t="shared" si="30"/>
        <v>0</v>
      </c>
      <c r="I147" s="154"/>
    </row>
    <row r="148" spans="1:9" s="3" customFormat="1" ht="15.75" outlineLevel="2" x14ac:dyDescent="0.2">
      <c r="A148" s="150"/>
      <c r="B148" s="152"/>
      <c r="C148" s="89" t="s">
        <v>91</v>
      </c>
      <c r="D148" s="83">
        <f>D183</f>
        <v>3384.2</v>
      </c>
      <c r="E148" s="83">
        <f t="shared" ref="E148:H148" si="31">E183</f>
        <v>3384.2</v>
      </c>
      <c r="F148" s="83">
        <f>E148-D148</f>
        <v>0</v>
      </c>
      <c r="G148" s="83">
        <f t="shared" si="31"/>
        <v>2475.3000000000002</v>
      </c>
      <c r="H148" s="83">
        <f t="shared" si="31"/>
        <v>2475.3000000000002</v>
      </c>
      <c r="I148" s="154"/>
    </row>
    <row r="149" spans="1:9" s="3" customFormat="1" ht="15.75" outlineLevel="2" x14ac:dyDescent="0.2">
      <c r="A149" s="150"/>
      <c r="B149" s="152"/>
      <c r="C149" s="89" t="s">
        <v>92</v>
      </c>
      <c r="D149" s="83">
        <f>D156+D163+D177+D170</f>
        <v>37047.5</v>
      </c>
      <c r="E149" s="83">
        <f t="shared" ref="E149:H149" si="32">E156+E163+E177+E170</f>
        <v>37047.5</v>
      </c>
      <c r="F149" s="83">
        <f t="shared" si="32"/>
        <v>0</v>
      </c>
      <c r="G149" s="83">
        <f t="shared" si="32"/>
        <v>35027.699999999997</v>
      </c>
      <c r="H149" s="83">
        <f t="shared" si="32"/>
        <v>35027.699999999997</v>
      </c>
      <c r="I149" s="154"/>
    </row>
    <row r="150" spans="1:9" s="3" customFormat="1" ht="15.75" outlineLevel="2" x14ac:dyDescent="0.2">
      <c r="A150" s="150"/>
      <c r="B150" s="152"/>
      <c r="C150" s="89" t="s">
        <v>93</v>
      </c>
      <c r="D150" s="83"/>
      <c r="E150" s="83"/>
      <c r="F150" s="83"/>
      <c r="G150" s="83"/>
      <c r="H150" s="83"/>
      <c r="I150" s="155"/>
    </row>
    <row r="151" spans="1:9" s="3" customFormat="1" ht="15.75" outlineLevel="1" x14ac:dyDescent="0.2">
      <c r="A151" s="105" t="s">
        <v>117</v>
      </c>
      <c r="B151" s="146" t="s">
        <v>36</v>
      </c>
      <c r="C151" s="11" t="s">
        <v>87</v>
      </c>
      <c r="D151" s="12">
        <f>D154+D156</f>
        <v>33456.199999999997</v>
      </c>
      <c r="E151" s="12">
        <f t="shared" ref="E151:H151" si="33">E154+E156</f>
        <v>33456.199999999997</v>
      </c>
      <c r="F151" s="12">
        <f>E151-D151</f>
        <v>0</v>
      </c>
      <c r="G151" s="12">
        <f t="shared" si="33"/>
        <v>31697.5</v>
      </c>
      <c r="H151" s="12">
        <f t="shared" si="33"/>
        <v>31697.5</v>
      </c>
      <c r="I151" s="143"/>
    </row>
    <row r="152" spans="1:9" s="3" customFormat="1" ht="15.75" outlineLevel="1" x14ac:dyDescent="0.2">
      <c r="A152" s="106"/>
      <c r="B152" s="147"/>
      <c r="C152" s="11" t="s">
        <v>88</v>
      </c>
      <c r="D152" s="12"/>
      <c r="E152" s="12"/>
      <c r="F152" s="12"/>
      <c r="G152" s="12"/>
      <c r="H152" s="12"/>
      <c r="I152" s="144"/>
    </row>
    <row r="153" spans="1:9" s="3" customFormat="1" ht="15.75" outlineLevel="1" x14ac:dyDescent="0.2">
      <c r="A153" s="106"/>
      <c r="B153" s="147"/>
      <c r="C153" s="11" t="s">
        <v>89</v>
      </c>
      <c r="D153" s="12"/>
      <c r="E153" s="12"/>
      <c r="F153" s="12"/>
      <c r="G153" s="12"/>
      <c r="H153" s="12"/>
      <c r="I153" s="144"/>
    </row>
    <row r="154" spans="1:9" s="3" customFormat="1" ht="15.75" outlineLevel="1" x14ac:dyDescent="0.2">
      <c r="A154" s="106"/>
      <c r="B154" s="147"/>
      <c r="C154" s="11" t="s">
        <v>90</v>
      </c>
      <c r="D154" s="12">
        <v>120</v>
      </c>
      <c r="E154" s="12">
        <v>120</v>
      </c>
      <c r="F154" s="12">
        <f>E154-D154</f>
        <v>0</v>
      </c>
      <c r="G154" s="12">
        <v>0</v>
      </c>
      <c r="H154" s="12">
        <v>0</v>
      </c>
      <c r="I154" s="144"/>
    </row>
    <row r="155" spans="1:9" s="3" customFormat="1" ht="15.75" outlineLevel="1" x14ac:dyDescent="0.2">
      <c r="A155" s="106"/>
      <c r="B155" s="147"/>
      <c r="C155" s="11" t="s">
        <v>91</v>
      </c>
      <c r="D155" s="12"/>
      <c r="E155" s="12"/>
      <c r="F155" s="12"/>
      <c r="G155" s="12"/>
      <c r="H155" s="12"/>
      <c r="I155" s="144"/>
    </row>
    <row r="156" spans="1:9" s="3" customFormat="1" ht="15.75" outlineLevel="1" x14ac:dyDescent="0.2">
      <c r="A156" s="106"/>
      <c r="B156" s="147"/>
      <c r="C156" s="11" t="s">
        <v>92</v>
      </c>
      <c r="D156" s="12">
        <v>33336.199999999997</v>
      </c>
      <c r="E156" s="12">
        <v>33336.199999999997</v>
      </c>
      <c r="F156" s="12">
        <f>E156-D156</f>
        <v>0</v>
      </c>
      <c r="G156" s="12">
        <v>31697.5</v>
      </c>
      <c r="H156" s="12">
        <v>31697.5</v>
      </c>
      <c r="I156" s="144"/>
    </row>
    <row r="157" spans="1:9" s="3" customFormat="1" ht="15.75" outlineLevel="2" x14ac:dyDescent="0.2">
      <c r="A157" s="107"/>
      <c r="B157" s="148"/>
      <c r="C157" s="11" t="s">
        <v>93</v>
      </c>
      <c r="D157" s="12"/>
      <c r="E157" s="12"/>
      <c r="F157" s="12"/>
      <c r="G157" s="12"/>
      <c r="H157" s="12"/>
      <c r="I157" s="145"/>
    </row>
    <row r="158" spans="1:9" s="3" customFormat="1" ht="15.75" outlineLevel="2" x14ac:dyDescent="0.2">
      <c r="A158" s="105" t="s">
        <v>118</v>
      </c>
      <c r="B158" s="140" t="s">
        <v>38</v>
      </c>
      <c r="C158" s="11" t="s">
        <v>87</v>
      </c>
      <c r="D158" s="12">
        <v>4204.2</v>
      </c>
      <c r="E158" s="12">
        <v>4204.2</v>
      </c>
      <c r="F158" s="12">
        <f>E158-D158</f>
        <v>0</v>
      </c>
      <c r="G158" s="12">
        <f t="shared" ref="G158:H158" si="34">G161+G163</f>
        <v>3295.2</v>
      </c>
      <c r="H158" s="12">
        <f t="shared" si="34"/>
        <v>3295.2</v>
      </c>
      <c r="I158" s="143"/>
    </row>
    <row r="159" spans="1:9" s="3" customFormat="1" ht="15.75" outlineLevel="2" x14ac:dyDescent="0.2">
      <c r="A159" s="106"/>
      <c r="B159" s="141"/>
      <c r="C159" s="11" t="s">
        <v>88</v>
      </c>
      <c r="D159" s="12"/>
      <c r="E159" s="12"/>
      <c r="F159" s="12"/>
      <c r="G159" s="12"/>
      <c r="H159" s="12"/>
      <c r="I159" s="144"/>
    </row>
    <row r="160" spans="1:9" s="3" customFormat="1" ht="15.75" outlineLevel="2" x14ac:dyDescent="0.2">
      <c r="A160" s="106"/>
      <c r="B160" s="141"/>
      <c r="C160" s="11" t="s">
        <v>89</v>
      </c>
      <c r="D160" s="12"/>
      <c r="E160" s="12"/>
      <c r="F160" s="12"/>
      <c r="G160" s="12"/>
      <c r="H160" s="12"/>
      <c r="I160" s="144"/>
    </row>
    <row r="161" spans="1:9" s="3" customFormat="1" ht="15.75" outlineLevel="2" x14ac:dyDescent="0.2">
      <c r="A161" s="106"/>
      <c r="B161" s="141"/>
      <c r="C161" s="11" t="s">
        <v>90</v>
      </c>
      <c r="D161" s="12">
        <v>527.79999999999995</v>
      </c>
      <c r="E161" s="12">
        <v>527.79999999999995</v>
      </c>
      <c r="F161" s="12">
        <f>E161-D161</f>
        <v>0</v>
      </c>
      <c r="G161" s="12">
        <v>0</v>
      </c>
      <c r="H161" s="12">
        <v>0</v>
      </c>
      <c r="I161" s="144"/>
    </row>
    <row r="162" spans="1:9" s="3" customFormat="1" ht="15.75" outlineLevel="2" x14ac:dyDescent="0.2">
      <c r="A162" s="106"/>
      <c r="B162" s="141"/>
      <c r="C162" s="11" t="s">
        <v>91</v>
      </c>
      <c r="D162" s="12"/>
      <c r="E162" s="12"/>
      <c r="F162" s="12"/>
      <c r="G162" s="12"/>
      <c r="H162" s="12"/>
      <c r="I162" s="144"/>
    </row>
    <row r="163" spans="1:9" s="3" customFormat="1" ht="15.75" outlineLevel="2" x14ac:dyDescent="0.2">
      <c r="A163" s="106"/>
      <c r="B163" s="141"/>
      <c r="C163" s="11" t="s">
        <v>92</v>
      </c>
      <c r="D163" s="12">
        <v>3676.3</v>
      </c>
      <c r="E163" s="12">
        <v>3676.3</v>
      </c>
      <c r="F163" s="12">
        <f>E163-D163</f>
        <v>0</v>
      </c>
      <c r="G163" s="12">
        <v>3295.2</v>
      </c>
      <c r="H163" s="12">
        <v>3295.2</v>
      </c>
      <c r="I163" s="144"/>
    </row>
    <row r="164" spans="1:9" s="3" customFormat="1" ht="15.75" outlineLevel="2" x14ac:dyDescent="0.2">
      <c r="A164" s="107"/>
      <c r="B164" s="142"/>
      <c r="C164" s="11" t="s">
        <v>93</v>
      </c>
      <c r="D164" s="74"/>
      <c r="E164" s="74"/>
      <c r="F164" s="12"/>
      <c r="G164" s="74"/>
      <c r="H164" s="74"/>
      <c r="I164" s="145"/>
    </row>
    <row r="165" spans="1:9" s="3" customFormat="1" ht="15.75" outlineLevel="2" x14ac:dyDescent="0.2">
      <c r="A165" s="105" t="s">
        <v>125</v>
      </c>
      <c r="B165" s="140" t="s">
        <v>211</v>
      </c>
      <c r="C165" s="11" t="s">
        <v>87</v>
      </c>
      <c r="D165" s="12">
        <f>D168</f>
        <v>283.2</v>
      </c>
      <c r="E165" s="12">
        <f>E168</f>
        <v>283.2</v>
      </c>
      <c r="F165" s="12">
        <f t="shared" ref="F165:H165" si="35">F168</f>
        <v>0</v>
      </c>
      <c r="G165" s="12">
        <f t="shared" si="35"/>
        <v>0</v>
      </c>
      <c r="H165" s="12">
        <f t="shared" si="35"/>
        <v>0</v>
      </c>
      <c r="I165" s="143"/>
    </row>
    <row r="166" spans="1:9" s="3" customFormat="1" ht="15.75" outlineLevel="2" x14ac:dyDescent="0.2">
      <c r="A166" s="106"/>
      <c r="B166" s="141"/>
      <c r="C166" s="11" t="s">
        <v>88</v>
      </c>
      <c r="D166" s="12"/>
      <c r="E166" s="12"/>
      <c r="F166" s="12"/>
      <c r="G166" s="12"/>
      <c r="H166" s="12"/>
      <c r="I166" s="144"/>
    </row>
    <row r="167" spans="1:9" s="3" customFormat="1" ht="20.25" customHeight="1" outlineLevel="2" x14ac:dyDescent="0.2">
      <c r="A167" s="106"/>
      <c r="B167" s="141"/>
      <c r="C167" s="11" t="s">
        <v>89</v>
      </c>
      <c r="D167" s="12"/>
      <c r="E167" s="12"/>
      <c r="F167" s="12"/>
      <c r="G167" s="12"/>
      <c r="H167" s="12"/>
      <c r="I167" s="144"/>
    </row>
    <row r="168" spans="1:9" s="3" customFormat="1" ht="15.75" outlineLevel="2" x14ac:dyDescent="0.2">
      <c r="A168" s="106"/>
      <c r="B168" s="141"/>
      <c r="C168" s="11" t="s">
        <v>90</v>
      </c>
      <c r="D168" s="12">
        <v>283.2</v>
      </c>
      <c r="E168" s="12">
        <v>283.2</v>
      </c>
      <c r="F168" s="12">
        <f>E168-D168</f>
        <v>0</v>
      </c>
      <c r="G168" s="12">
        <v>0</v>
      </c>
      <c r="H168" s="12">
        <v>0</v>
      </c>
      <c r="I168" s="144"/>
    </row>
    <row r="169" spans="1:9" s="3" customFormat="1" ht="18.75" customHeight="1" outlineLevel="2" x14ac:dyDescent="0.2">
      <c r="A169" s="106"/>
      <c r="B169" s="141"/>
      <c r="C169" s="69" t="s">
        <v>91</v>
      </c>
      <c r="D169" s="12"/>
      <c r="E169" s="12"/>
      <c r="F169" s="12"/>
      <c r="G169" s="12"/>
      <c r="H169" s="12"/>
      <c r="I169" s="144"/>
    </row>
    <row r="170" spans="1:9" s="3" customFormat="1" ht="15.75" outlineLevel="2" x14ac:dyDescent="0.2">
      <c r="A170" s="106"/>
      <c r="B170" s="141"/>
      <c r="C170" s="69" t="s">
        <v>92</v>
      </c>
      <c r="D170" s="75">
        <v>0</v>
      </c>
      <c r="E170" s="76">
        <v>0</v>
      </c>
      <c r="F170" s="12">
        <f>E170-D170</f>
        <v>0</v>
      </c>
      <c r="G170" s="12">
        <v>0</v>
      </c>
      <c r="H170" s="12">
        <v>0</v>
      </c>
      <c r="I170" s="144"/>
    </row>
    <row r="171" spans="1:9" s="3" customFormat="1" ht="16.5" customHeight="1" outlineLevel="2" x14ac:dyDescent="0.2">
      <c r="A171" s="107"/>
      <c r="B171" s="142"/>
      <c r="C171" s="11" t="s">
        <v>93</v>
      </c>
      <c r="D171" s="74"/>
      <c r="E171" s="74"/>
      <c r="F171" s="12"/>
      <c r="G171" s="74"/>
      <c r="H171" s="74"/>
      <c r="I171" s="145"/>
    </row>
    <row r="172" spans="1:9" s="3" customFormat="1" ht="15.75" outlineLevel="2" x14ac:dyDescent="0.2">
      <c r="A172" s="105" t="s">
        <v>126</v>
      </c>
      <c r="B172" s="146" t="s">
        <v>41</v>
      </c>
      <c r="C172" s="11" t="s">
        <v>87</v>
      </c>
      <c r="D172" s="12">
        <v>35</v>
      </c>
      <c r="E172" s="12">
        <v>35</v>
      </c>
      <c r="F172" s="12">
        <f>F177</f>
        <v>0</v>
      </c>
      <c r="G172" s="12">
        <v>35</v>
      </c>
      <c r="H172" s="12">
        <v>35</v>
      </c>
      <c r="I172" s="143"/>
    </row>
    <row r="173" spans="1:9" s="3" customFormat="1" ht="15.75" outlineLevel="2" x14ac:dyDescent="0.2">
      <c r="A173" s="106"/>
      <c r="B173" s="147"/>
      <c r="C173" s="11" t="s">
        <v>88</v>
      </c>
      <c r="D173" s="12"/>
      <c r="E173" s="12"/>
      <c r="F173" s="12"/>
      <c r="G173" s="12"/>
      <c r="H173" s="12"/>
      <c r="I173" s="144"/>
    </row>
    <row r="174" spans="1:9" s="3" customFormat="1" ht="15.75" outlineLevel="2" x14ac:dyDescent="0.2">
      <c r="A174" s="106"/>
      <c r="B174" s="147"/>
      <c r="C174" s="11" t="s">
        <v>89</v>
      </c>
      <c r="D174" s="12"/>
      <c r="E174" s="12"/>
      <c r="F174" s="12"/>
      <c r="G174" s="12"/>
      <c r="H174" s="12"/>
      <c r="I174" s="144"/>
    </row>
    <row r="175" spans="1:9" s="3" customFormat="1" ht="15.75" outlineLevel="2" x14ac:dyDescent="0.2">
      <c r="A175" s="106"/>
      <c r="B175" s="147"/>
      <c r="C175" s="11" t="s">
        <v>90</v>
      </c>
      <c r="D175" s="12"/>
      <c r="E175" s="12"/>
      <c r="F175" s="12"/>
      <c r="G175" s="12"/>
      <c r="H175" s="12"/>
      <c r="I175" s="144"/>
    </row>
    <row r="176" spans="1:9" s="3" customFormat="1" ht="15.75" outlineLevel="2" x14ac:dyDescent="0.2">
      <c r="A176" s="106"/>
      <c r="B176" s="147"/>
      <c r="C176" s="11" t="s">
        <v>91</v>
      </c>
      <c r="D176" s="12"/>
      <c r="E176" s="12"/>
      <c r="F176" s="12"/>
      <c r="G176" s="12"/>
      <c r="H176" s="12"/>
      <c r="I176" s="144"/>
    </row>
    <row r="177" spans="1:9" s="3" customFormat="1" ht="15.75" outlineLevel="2" x14ac:dyDescent="0.2">
      <c r="A177" s="106"/>
      <c r="B177" s="147"/>
      <c r="C177" s="11" t="s">
        <v>92</v>
      </c>
      <c r="D177" s="12">
        <v>35</v>
      </c>
      <c r="E177" s="12">
        <v>35</v>
      </c>
      <c r="F177" s="12">
        <f>E177-D177</f>
        <v>0</v>
      </c>
      <c r="G177" s="12">
        <v>35</v>
      </c>
      <c r="H177" s="12">
        <v>35</v>
      </c>
      <c r="I177" s="144"/>
    </row>
    <row r="178" spans="1:9" s="3" customFormat="1" ht="15.75" outlineLevel="2" x14ac:dyDescent="0.2">
      <c r="A178" s="107"/>
      <c r="B178" s="148"/>
      <c r="C178" s="11" t="s">
        <v>93</v>
      </c>
      <c r="D178" s="74"/>
      <c r="E178" s="74"/>
      <c r="F178" s="12"/>
      <c r="G178" s="74"/>
      <c r="H178" s="74"/>
      <c r="I178" s="145"/>
    </row>
    <row r="179" spans="1:9" s="3" customFormat="1" ht="15.75" outlineLevel="2" x14ac:dyDescent="0.2">
      <c r="A179" s="105" t="s">
        <v>127</v>
      </c>
      <c r="B179" s="146" t="s">
        <v>178</v>
      </c>
      <c r="C179" s="11" t="s">
        <v>87</v>
      </c>
      <c r="D179" s="74">
        <f>D183</f>
        <v>3384.2</v>
      </c>
      <c r="E179" s="74">
        <f t="shared" ref="E179:H179" si="36">E183</f>
        <v>3384.2</v>
      </c>
      <c r="F179" s="12">
        <f t="shared" ref="F179:F183" si="37">E179-D179</f>
        <v>0</v>
      </c>
      <c r="G179" s="74">
        <f t="shared" si="36"/>
        <v>2475.3000000000002</v>
      </c>
      <c r="H179" s="74">
        <f t="shared" si="36"/>
        <v>2475.3000000000002</v>
      </c>
      <c r="I179" s="143" t="s">
        <v>179</v>
      </c>
    </row>
    <row r="180" spans="1:9" s="3" customFormat="1" ht="15.75" outlineLevel="2" x14ac:dyDescent="0.2">
      <c r="A180" s="106"/>
      <c r="B180" s="147"/>
      <c r="C180" s="11" t="s">
        <v>88</v>
      </c>
      <c r="D180" s="74"/>
      <c r="E180" s="74"/>
      <c r="F180" s="12"/>
      <c r="G180" s="74"/>
      <c r="H180" s="74"/>
      <c r="I180" s="144"/>
    </row>
    <row r="181" spans="1:9" s="3" customFormat="1" ht="15.75" outlineLevel="2" x14ac:dyDescent="0.2">
      <c r="A181" s="106"/>
      <c r="B181" s="147"/>
      <c r="C181" s="11" t="s">
        <v>89</v>
      </c>
      <c r="D181" s="74"/>
      <c r="E181" s="74"/>
      <c r="F181" s="12"/>
      <c r="G181" s="74"/>
      <c r="H181" s="74"/>
      <c r="I181" s="144"/>
    </row>
    <row r="182" spans="1:9" s="3" customFormat="1" ht="15.75" outlineLevel="2" x14ac:dyDescent="0.2">
      <c r="A182" s="106"/>
      <c r="B182" s="147"/>
      <c r="C182" s="11" t="s">
        <v>90</v>
      </c>
      <c r="D182" s="74"/>
      <c r="E182" s="74"/>
      <c r="F182" s="12"/>
      <c r="G182" s="74"/>
      <c r="H182" s="74"/>
      <c r="I182" s="144"/>
    </row>
    <row r="183" spans="1:9" s="3" customFormat="1" ht="15.75" outlineLevel="2" x14ac:dyDescent="0.2">
      <c r="A183" s="106"/>
      <c r="B183" s="147"/>
      <c r="C183" s="11" t="s">
        <v>91</v>
      </c>
      <c r="D183" s="74">
        <v>3384.2</v>
      </c>
      <c r="E183" s="74">
        <v>3384.2</v>
      </c>
      <c r="F183" s="12">
        <f t="shared" si="37"/>
        <v>0</v>
      </c>
      <c r="G183" s="74">
        <v>2475.3000000000002</v>
      </c>
      <c r="H183" s="74">
        <v>2475.3000000000002</v>
      </c>
      <c r="I183" s="144"/>
    </row>
    <row r="184" spans="1:9" s="3" customFormat="1" ht="15.75" outlineLevel="2" x14ac:dyDescent="0.2">
      <c r="A184" s="106"/>
      <c r="B184" s="147"/>
      <c r="C184" s="11" t="s">
        <v>92</v>
      </c>
      <c r="D184" s="74"/>
      <c r="E184" s="74"/>
      <c r="F184" s="12"/>
      <c r="G184" s="74"/>
      <c r="H184" s="74"/>
      <c r="I184" s="144"/>
    </row>
    <row r="185" spans="1:9" s="3" customFormat="1" ht="15.75" outlineLevel="2" x14ac:dyDescent="0.2">
      <c r="A185" s="107"/>
      <c r="B185" s="147"/>
      <c r="C185" s="11" t="s">
        <v>93</v>
      </c>
      <c r="D185" s="74"/>
      <c r="E185" s="74"/>
      <c r="F185" s="12"/>
      <c r="G185" s="74"/>
      <c r="H185" s="74"/>
      <c r="I185" s="145"/>
    </row>
    <row r="186" spans="1:9" s="3" customFormat="1" ht="15.75" outlineLevel="2" x14ac:dyDescent="0.2">
      <c r="A186" s="149" t="s">
        <v>71</v>
      </c>
      <c r="B186" s="151" t="s">
        <v>66</v>
      </c>
      <c r="C186" s="89" t="s">
        <v>87</v>
      </c>
      <c r="D186" s="83">
        <f>D188+D189+D191</f>
        <v>43173.7</v>
      </c>
      <c r="E186" s="83">
        <f t="shared" ref="E186:F186" si="38">E188+E189+E191</f>
        <v>41267.800000000003</v>
      </c>
      <c r="F186" s="83">
        <f t="shared" si="38"/>
        <v>-1905.8999999999992</v>
      </c>
      <c r="G186" s="83">
        <v>41884.400000000001</v>
      </c>
      <c r="H186" s="83">
        <v>71694.600000000006</v>
      </c>
      <c r="I186" s="153"/>
    </row>
    <row r="187" spans="1:9" s="3" customFormat="1" ht="15.75" outlineLevel="2" x14ac:dyDescent="0.2">
      <c r="A187" s="150"/>
      <c r="B187" s="152"/>
      <c r="C187" s="89" t="s">
        <v>88</v>
      </c>
      <c r="D187" s="83"/>
      <c r="E187" s="83"/>
      <c r="F187" s="83"/>
      <c r="G187" s="83"/>
      <c r="H187" s="83"/>
      <c r="I187" s="154"/>
    </row>
    <row r="188" spans="1:9" s="3" customFormat="1" ht="15.75" outlineLevel="2" x14ac:dyDescent="0.2">
      <c r="A188" s="150"/>
      <c r="B188" s="152"/>
      <c r="C188" s="89" t="s">
        <v>89</v>
      </c>
      <c r="D188" s="83">
        <f>D195+D202+D209+D216+D223+D230+D237+D244+D251+D258+D265+D272+D279+D286+D293+D300+D307+D314+D321+D328+D335</f>
        <v>0</v>
      </c>
      <c r="E188" s="83">
        <f t="shared" ref="E188:H188" si="39">E195+E202+E209+E216+E223+E230+E237+E244+E251+E258+E265+E272+E279+E286+E293+E300+E307+E314+E321+E328+E335</f>
        <v>0</v>
      </c>
      <c r="F188" s="83">
        <f t="shared" si="39"/>
        <v>0</v>
      </c>
      <c r="G188" s="83">
        <f t="shared" si="39"/>
        <v>14688.9</v>
      </c>
      <c r="H188" s="83">
        <f t="shared" si="39"/>
        <v>36497</v>
      </c>
      <c r="I188" s="154"/>
    </row>
    <row r="189" spans="1:9" s="3" customFormat="1" ht="15.75" outlineLevel="2" x14ac:dyDescent="0.2">
      <c r="A189" s="150"/>
      <c r="B189" s="152"/>
      <c r="C189" s="89" t="s">
        <v>90</v>
      </c>
      <c r="D189" s="83">
        <f>D196+D203+D210+D217+D224+D231+D238+D245+D252+D259+D266+D273+D280+D287+D294+D301+D308+D315+D322+D329+D336</f>
        <v>16130</v>
      </c>
      <c r="E189" s="83">
        <f t="shared" ref="E189:H189" si="40">E196+E203+E210+E217+E224+E231+E238+E245+E252+E259+E266+E273+E280+E287+E294+E301+E308+E315+E322+E329+E336</f>
        <v>15481.5</v>
      </c>
      <c r="F189" s="83">
        <f t="shared" si="40"/>
        <v>-648.5</v>
      </c>
      <c r="G189" s="83">
        <f t="shared" si="40"/>
        <v>4896.3</v>
      </c>
      <c r="H189" s="83">
        <f t="shared" si="40"/>
        <v>13465.900000000001</v>
      </c>
      <c r="I189" s="154"/>
    </row>
    <row r="190" spans="1:9" s="3" customFormat="1" ht="15.75" outlineLevel="2" x14ac:dyDescent="0.2">
      <c r="A190" s="150"/>
      <c r="B190" s="152"/>
      <c r="C190" s="89" t="s">
        <v>91</v>
      </c>
      <c r="D190" s="83"/>
      <c r="E190" s="83"/>
      <c r="F190" s="83"/>
      <c r="G190" s="83"/>
      <c r="H190" s="83"/>
      <c r="I190" s="154"/>
    </row>
    <row r="191" spans="1:9" s="3" customFormat="1" ht="15.75" outlineLevel="2" x14ac:dyDescent="0.2">
      <c r="A191" s="150"/>
      <c r="B191" s="152"/>
      <c r="C191" s="89" t="s">
        <v>92</v>
      </c>
      <c r="D191" s="83">
        <v>27043.7</v>
      </c>
      <c r="E191" s="83">
        <v>25786.3</v>
      </c>
      <c r="F191" s="83">
        <f t="shared" ref="F191" si="41">F198+F205+F212+F219+F226+F233+F240+F247+F254+F261+F268+F275+F282+F289+F296+F303+F310+F317+F324+F331+F338</f>
        <v>-1257.3999999999992</v>
      </c>
      <c r="G191" s="83">
        <v>22299.200000000001</v>
      </c>
      <c r="H191" s="83">
        <v>21731.7</v>
      </c>
      <c r="I191" s="154"/>
    </row>
    <row r="192" spans="1:9" s="3" customFormat="1" ht="15.75" outlineLevel="2" x14ac:dyDescent="0.2">
      <c r="A192" s="150"/>
      <c r="B192" s="152"/>
      <c r="C192" s="89" t="s">
        <v>93</v>
      </c>
      <c r="D192" s="83"/>
      <c r="E192" s="83"/>
      <c r="F192" s="83"/>
      <c r="G192" s="83"/>
      <c r="H192" s="83"/>
      <c r="I192" s="155"/>
    </row>
    <row r="193" spans="1:9" s="3" customFormat="1" ht="15.75" outlineLevel="1" x14ac:dyDescent="0.2">
      <c r="A193" s="105" t="s">
        <v>166</v>
      </c>
      <c r="B193" s="140" t="s">
        <v>59</v>
      </c>
      <c r="C193" s="11" t="s">
        <v>87</v>
      </c>
      <c r="D193" s="12">
        <f>D198</f>
        <v>4.2</v>
      </c>
      <c r="E193" s="12">
        <f t="shared" ref="E193:H193" si="42">E198</f>
        <v>0</v>
      </c>
      <c r="F193" s="12">
        <f t="shared" si="42"/>
        <v>-4.2</v>
      </c>
      <c r="G193" s="12">
        <f t="shared" si="42"/>
        <v>42.7</v>
      </c>
      <c r="H193" s="12">
        <f t="shared" si="42"/>
        <v>42.7</v>
      </c>
      <c r="I193" s="143" t="s">
        <v>246</v>
      </c>
    </row>
    <row r="194" spans="1:9" s="3" customFormat="1" ht="15.75" outlineLevel="1" x14ac:dyDescent="0.2">
      <c r="A194" s="106"/>
      <c r="B194" s="141"/>
      <c r="C194" s="11" t="s">
        <v>88</v>
      </c>
      <c r="D194" s="12"/>
      <c r="E194" s="12"/>
      <c r="F194" s="12"/>
      <c r="G194" s="12"/>
      <c r="H194" s="12"/>
      <c r="I194" s="144"/>
    </row>
    <row r="195" spans="1:9" s="3" customFormat="1" ht="15.75" outlineLevel="1" x14ac:dyDescent="0.2">
      <c r="A195" s="106"/>
      <c r="B195" s="141"/>
      <c r="C195" s="11" t="s">
        <v>89</v>
      </c>
      <c r="D195" s="12"/>
      <c r="E195" s="12"/>
      <c r="F195" s="12"/>
      <c r="G195" s="12"/>
      <c r="H195" s="12"/>
      <c r="I195" s="144"/>
    </row>
    <row r="196" spans="1:9" s="3" customFormat="1" ht="15.75" outlineLevel="1" x14ac:dyDescent="0.2">
      <c r="A196" s="106"/>
      <c r="B196" s="141"/>
      <c r="C196" s="11" t="s">
        <v>90</v>
      </c>
      <c r="D196" s="12"/>
      <c r="E196" s="12"/>
      <c r="F196" s="12"/>
      <c r="G196" s="12"/>
      <c r="H196" s="12"/>
      <c r="I196" s="144"/>
    </row>
    <row r="197" spans="1:9" s="3" customFormat="1" ht="15.75" outlineLevel="1" x14ac:dyDescent="0.2">
      <c r="A197" s="106"/>
      <c r="B197" s="141"/>
      <c r="C197" s="11" t="s">
        <v>91</v>
      </c>
      <c r="D197" s="12"/>
      <c r="E197" s="12"/>
      <c r="F197" s="12"/>
      <c r="G197" s="12"/>
      <c r="H197" s="12"/>
      <c r="I197" s="144"/>
    </row>
    <row r="198" spans="1:9" s="3" customFormat="1" ht="15.75" outlineLevel="2" x14ac:dyDescent="0.2">
      <c r="A198" s="106"/>
      <c r="B198" s="141"/>
      <c r="C198" s="11" t="s">
        <v>92</v>
      </c>
      <c r="D198" s="12">
        <v>4.2</v>
      </c>
      <c r="E198" s="12">
        <v>0</v>
      </c>
      <c r="F198" s="12">
        <f>E198-D198</f>
        <v>-4.2</v>
      </c>
      <c r="G198" s="12">
        <v>42.7</v>
      </c>
      <c r="H198" s="12">
        <v>42.7</v>
      </c>
      <c r="I198" s="144"/>
    </row>
    <row r="199" spans="1:9" s="3" customFormat="1" ht="15.75" outlineLevel="2" x14ac:dyDescent="0.2">
      <c r="A199" s="107"/>
      <c r="B199" s="142"/>
      <c r="C199" s="11" t="s">
        <v>93</v>
      </c>
      <c r="D199" s="77"/>
      <c r="E199" s="77"/>
      <c r="F199" s="12"/>
      <c r="G199" s="77"/>
      <c r="H199" s="77"/>
      <c r="I199" s="145"/>
    </row>
    <row r="200" spans="1:9" s="3" customFormat="1" ht="15.75" outlineLevel="2" x14ac:dyDescent="0.2">
      <c r="A200" s="105" t="s">
        <v>167</v>
      </c>
      <c r="B200" s="146" t="s">
        <v>213</v>
      </c>
      <c r="C200" s="11" t="s">
        <v>87</v>
      </c>
      <c r="D200" s="12">
        <f>D203</f>
        <v>5368.6</v>
      </c>
      <c r="E200" s="12">
        <f t="shared" ref="E200:H200" si="43">E203</f>
        <v>4720.1000000000004</v>
      </c>
      <c r="F200" s="12">
        <f t="shared" si="43"/>
        <v>-648.5</v>
      </c>
      <c r="G200" s="12">
        <f t="shared" si="43"/>
        <v>0</v>
      </c>
      <c r="H200" s="12">
        <f t="shared" si="43"/>
        <v>0</v>
      </c>
      <c r="I200" s="143"/>
    </row>
    <row r="201" spans="1:9" s="3" customFormat="1" ht="15.75" outlineLevel="2" x14ac:dyDescent="0.2">
      <c r="A201" s="106"/>
      <c r="B201" s="147"/>
      <c r="C201" s="11" t="s">
        <v>88</v>
      </c>
      <c r="D201" s="12"/>
      <c r="E201" s="12"/>
      <c r="F201" s="12"/>
      <c r="G201" s="12"/>
      <c r="H201" s="12"/>
      <c r="I201" s="144"/>
    </row>
    <row r="202" spans="1:9" s="3" customFormat="1" ht="15.75" outlineLevel="2" x14ac:dyDescent="0.2">
      <c r="A202" s="106"/>
      <c r="B202" s="147"/>
      <c r="C202" s="11" t="s">
        <v>89</v>
      </c>
      <c r="D202" s="12"/>
      <c r="E202" s="12"/>
      <c r="F202" s="12"/>
      <c r="G202" s="12"/>
      <c r="H202" s="12"/>
      <c r="I202" s="144"/>
    </row>
    <row r="203" spans="1:9" s="3" customFormat="1" ht="15.75" outlineLevel="2" x14ac:dyDescent="0.2">
      <c r="A203" s="106"/>
      <c r="B203" s="147"/>
      <c r="C203" s="11" t="s">
        <v>90</v>
      </c>
      <c r="D203" s="12">
        <v>5368.6</v>
      </c>
      <c r="E203" s="12">
        <v>4720.1000000000004</v>
      </c>
      <c r="F203" s="12">
        <f>E203-D203</f>
        <v>-648.5</v>
      </c>
      <c r="G203" s="12">
        <v>0</v>
      </c>
      <c r="H203" s="12">
        <v>0</v>
      </c>
      <c r="I203" s="144"/>
    </row>
    <row r="204" spans="1:9" s="3" customFormat="1" ht="15.75" outlineLevel="2" x14ac:dyDescent="0.2">
      <c r="A204" s="106"/>
      <c r="B204" s="147"/>
      <c r="C204" s="11" t="s">
        <v>91</v>
      </c>
      <c r="D204" s="12"/>
      <c r="E204" s="12"/>
      <c r="F204" s="12"/>
      <c r="G204" s="12"/>
      <c r="H204" s="12"/>
      <c r="I204" s="144"/>
    </row>
    <row r="205" spans="1:9" s="3" customFormat="1" ht="15.75" outlineLevel="2" x14ac:dyDescent="0.2">
      <c r="A205" s="106"/>
      <c r="B205" s="147"/>
      <c r="C205" s="11" t="s">
        <v>92</v>
      </c>
      <c r="D205" s="12"/>
      <c r="E205" s="12"/>
      <c r="F205" s="12"/>
      <c r="G205" s="12"/>
      <c r="H205" s="12"/>
      <c r="I205" s="144"/>
    </row>
    <row r="206" spans="1:9" s="3" customFormat="1" ht="15.75" outlineLevel="2" x14ac:dyDescent="0.2">
      <c r="A206" s="107"/>
      <c r="B206" s="147"/>
      <c r="C206" s="11" t="s">
        <v>93</v>
      </c>
      <c r="D206" s="12"/>
      <c r="E206" s="12"/>
      <c r="F206" s="12"/>
      <c r="G206" s="12"/>
      <c r="H206" s="12"/>
      <c r="I206" s="145"/>
    </row>
    <row r="207" spans="1:9" s="3" customFormat="1" ht="15.75" outlineLevel="2" x14ac:dyDescent="0.2">
      <c r="A207" s="105" t="s">
        <v>168</v>
      </c>
      <c r="B207" s="146" t="s">
        <v>215</v>
      </c>
      <c r="C207" s="11" t="s">
        <v>87</v>
      </c>
      <c r="D207" s="12">
        <f>D212</f>
        <v>110.1</v>
      </c>
      <c r="E207" s="12">
        <f t="shared" ref="E207:H207" si="44">E212</f>
        <v>96.8</v>
      </c>
      <c r="F207" s="12">
        <f t="shared" si="44"/>
        <v>-13.299999999999997</v>
      </c>
      <c r="G207" s="12">
        <f t="shared" si="44"/>
        <v>0</v>
      </c>
      <c r="H207" s="12">
        <f t="shared" si="44"/>
        <v>0</v>
      </c>
      <c r="I207" s="143"/>
    </row>
    <row r="208" spans="1:9" s="3" customFormat="1" ht="15.75" outlineLevel="2" x14ac:dyDescent="0.2">
      <c r="A208" s="106"/>
      <c r="B208" s="147"/>
      <c r="C208" s="11" t="s">
        <v>88</v>
      </c>
      <c r="D208" s="12"/>
      <c r="E208" s="12"/>
      <c r="F208" s="12"/>
      <c r="G208" s="12"/>
      <c r="H208" s="12"/>
      <c r="I208" s="144"/>
    </row>
    <row r="209" spans="1:9" s="3" customFormat="1" ht="15.75" outlineLevel="2" x14ac:dyDescent="0.2">
      <c r="A209" s="106"/>
      <c r="B209" s="147"/>
      <c r="C209" s="11" t="s">
        <v>89</v>
      </c>
      <c r="D209" s="12"/>
      <c r="E209" s="12"/>
      <c r="F209" s="12"/>
      <c r="G209" s="12"/>
      <c r="H209" s="12"/>
      <c r="I209" s="144"/>
    </row>
    <row r="210" spans="1:9" s="3" customFormat="1" ht="15.75" outlineLevel="2" x14ac:dyDescent="0.2">
      <c r="A210" s="106"/>
      <c r="B210" s="147"/>
      <c r="C210" s="11" t="s">
        <v>90</v>
      </c>
      <c r="D210" s="12"/>
      <c r="E210" s="12"/>
      <c r="F210" s="12"/>
      <c r="G210" s="12"/>
      <c r="H210" s="12"/>
      <c r="I210" s="144"/>
    </row>
    <row r="211" spans="1:9" s="3" customFormat="1" ht="15.75" outlineLevel="2" x14ac:dyDescent="0.2">
      <c r="A211" s="106"/>
      <c r="B211" s="147"/>
      <c r="C211" s="11" t="s">
        <v>91</v>
      </c>
      <c r="D211" s="12"/>
      <c r="E211" s="12"/>
      <c r="F211" s="12"/>
      <c r="G211" s="12"/>
      <c r="H211" s="12"/>
      <c r="I211" s="144"/>
    </row>
    <row r="212" spans="1:9" s="3" customFormat="1" ht="15.75" outlineLevel="2" x14ac:dyDescent="0.2">
      <c r="A212" s="106"/>
      <c r="B212" s="147"/>
      <c r="C212" s="11" t="s">
        <v>92</v>
      </c>
      <c r="D212" s="12">
        <v>110.1</v>
      </c>
      <c r="E212" s="12">
        <v>96.8</v>
      </c>
      <c r="F212" s="12">
        <f t="shared" ref="F212:F268" si="45">E212-D212</f>
        <v>-13.299999999999997</v>
      </c>
      <c r="G212" s="12">
        <v>0</v>
      </c>
      <c r="H212" s="12">
        <v>0</v>
      </c>
      <c r="I212" s="144"/>
    </row>
    <row r="213" spans="1:9" s="3" customFormat="1" ht="15.75" outlineLevel="2" x14ac:dyDescent="0.2">
      <c r="A213" s="107"/>
      <c r="B213" s="147"/>
      <c r="C213" s="11" t="s">
        <v>93</v>
      </c>
      <c r="D213" s="12"/>
      <c r="E213" s="12"/>
      <c r="F213" s="12"/>
      <c r="G213" s="12"/>
      <c r="H213" s="12"/>
      <c r="I213" s="145"/>
    </row>
    <row r="214" spans="1:9" s="3" customFormat="1" ht="15.75" outlineLevel="2" x14ac:dyDescent="0.2">
      <c r="A214" s="105" t="s">
        <v>169</v>
      </c>
      <c r="B214" s="146" t="s">
        <v>48</v>
      </c>
      <c r="C214" s="11" t="s">
        <v>87</v>
      </c>
      <c r="D214" s="12">
        <f>D219</f>
        <v>1891.2</v>
      </c>
      <c r="E214" s="12">
        <f t="shared" ref="E214:F214" si="46">E219</f>
        <v>1842.9</v>
      </c>
      <c r="F214" s="12">
        <f t="shared" si="46"/>
        <v>-48.299999999999955</v>
      </c>
      <c r="G214" s="12">
        <v>0</v>
      </c>
      <c r="H214" s="12">
        <v>0</v>
      </c>
      <c r="I214" s="143" t="s">
        <v>253</v>
      </c>
    </row>
    <row r="215" spans="1:9" s="3" customFormat="1" ht="15.75" outlineLevel="2" x14ac:dyDescent="0.2">
      <c r="A215" s="106"/>
      <c r="B215" s="147"/>
      <c r="C215" s="11" t="s">
        <v>88</v>
      </c>
      <c r="D215" s="12"/>
      <c r="E215" s="12"/>
      <c r="F215" s="12"/>
      <c r="G215" s="12"/>
      <c r="H215" s="12"/>
      <c r="I215" s="144"/>
    </row>
    <row r="216" spans="1:9" s="3" customFormat="1" ht="15.75" outlineLevel="2" x14ac:dyDescent="0.2">
      <c r="A216" s="106"/>
      <c r="B216" s="147"/>
      <c r="C216" s="11" t="s">
        <v>89</v>
      </c>
      <c r="D216" s="12"/>
      <c r="E216" s="12"/>
      <c r="F216" s="12"/>
      <c r="G216" s="12"/>
      <c r="H216" s="12"/>
      <c r="I216" s="144"/>
    </row>
    <row r="217" spans="1:9" s="3" customFormat="1" ht="15.75" outlineLevel="2" x14ac:dyDescent="0.2">
      <c r="A217" s="106"/>
      <c r="B217" s="147"/>
      <c r="C217" s="11" t="s">
        <v>90</v>
      </c>
      <c r="D217" s="12"/>
      <c r="E217" s="12"/>
      <c r="F217" s="12"/>
      <c r="G217" s="12"/>
      <c r="H217" s="12"/>
      <c r="I217" s="144"/>
    </row>
    <row r="218" spans="1:9" s="3" customFormat="1" ht="15.75" outlineLevel="2" x14ac:dyDescent="0.2">
      <c r="A218" s="106"/>
      <c r="B218" s="147"/>
      <c r="C218" s="11" t="s">
        <v>91</v>
      </c>
      <c r="D218" s="12"/>
      <c r="E218" s="12"/>
      <c r="F218" s="12"/>
      <c r="G218" s="12"/>
      <c r="H218" s="12"/>
      <c r="I218" s="144"/>
    </row>
    <row r="219" spans="1:9" s="3" customFormat="1" ht="15.75" outlineLevel="2" x14ac:dyDescent="0.2">
      <c r="A219" s="106"/>
      <c r="B219" s="147"/>
      <c r="C219" s="11" t="s">
        <v>92</v>
      </c>
      <c r="D219" s="77">
        <v>1891.2</v>
      </c>
      <c r="E219" s="77">
        <v>1842.9</v>
      </c>
      <c r="F219" s="12">
        <f t="shared" si="45"/>
        <v>-48.299999999999955</v>
      </c>
      <c r="G219" s="77">
        <f t="shared" ref="G219:H219" si="47">G214-G220</f>
        <v>0</v>
      </c>
      <c r="H219" s="77">
        <f t="shared" si="47"/>
        <v>0</v>
      </c>
      <c r="I219" s="144"/>
    </row>
    <row r="220" spans="1:9" s="3" customFormat="1" ht="15.75" outlineLevel="2" x14ac:dyDescent="0.2">
      <c r="A220" s="107"/>
      <c r="B220" s="148"/>
      <c r="C220" s="11" t="s">
        <v>93</v>
      </c>
      <c r="D220" s="12"/>
      <c r="E220" s="12"/>
      <c r="F220" s="12"/>
      <c r="G220" s="12"/>
      <c r="H220" s="12"/>
      <c r="I220" s="145"/>
    </row>
    <row r="221" spans="1:9" s="3" customFormat="1" ht="15.75" outlineLevel="2" x14ac:dyDescent="0.2">
      <c r="A221" s="105" t="s">
        <v>170</v>
      </c>
      <c r="B221" s="146" t="s">
        <v>50</v>
      </c>
      <c r="C221" s="11" t="s">
        <v>87</v>
      </c>
      <c r="D221" s="12">
        <f>D226</f>
        <v>901.3</v>
      </c>
      <c r="E221" s="12">
        <f t="shared" ref="E221:H221" si="48">E226</f>
        <v>901.3</v>
      </c>
      <c r="F221" s="12">
        <f t="shared" si="48"/>
        <v>0</v>
      </c>
      <c r="G221" s="12">
        <f t="shared" si="48"/>
        <v>300</v>
      </c>
      <c r="H221" s="12">
        <f t="shared" si="48"/>
        <v>300</v>
      </c>
      <c r="I221" s="143"/>
    </row>
    <row r="222" spans="1:9" s="3" customFormat="1" ht="15.75" outlineLevel="2" x14ac:dyDescent="0.2">
      <c r="A222" s="106"/>
      <c r="B222" s="147"/>
      <c r="C222" s="11" t="s">
        <v>88</v>
      </c>
      <c r="D222" s="12"/>
      <c r="E222" s="12"/>
      <c r="F222" s="12"/>
      <c r="G222" s="12"/>
      <c r="H222" s="12"/>
      <c r="I222" s="144"/>
    </row>
    <row r="223" spans="1:9" s="3" customFormat="1" ht="15.75" outlineLevel="2" x14ac:dyDescent="0.2">
      <c r="A223" s="106"/>
      <c r="B223" s="147"/>
      <c r="C223" s="11" t="s">
        <v>89</v>
      </c>
      <c r="D223" s="12"/>
      <c r="E223" s="12"/>
      <c r="F223" s="12"/>
      <c r="G223" s="12"/>
      <c r="H223" s="12"/>
      <c r="I223" s="144"/>
    </row>
    <row r="224" spans="1:9" s="3" customFormat="1" ht="15.75" outlineLevel="2" x14ac:dyDescent="0.2">
      <c r="A224" s="106"/>
      <c r="B224" s="147"/>
      <c r="C224" s="11" t="s">
        <v>90</v>
      </c>
      <c r="D224" s="12"/>
      <c r="E224" s="12"/>
      <c r="F224" s="12"/>
      <c r="G224" s="12"/>
      <c r="H224" s="12"/>
      <c r="I224" s="144"/>
    </row>
    <row r="225" spans="1:9" s="3" customFormat="1" ht="15.75" outlineLevel="2" x14ac:dyDescent="0.2">
      <c r="A225" s="106"/>
      <c r="B225" s="147"/>
      <c r="C225" s="11" t="s">
        <v>91</v>
      </c>
      <c r="D225" s="77"/>
      <c r="E225" s="77"/>
      <c r="F225" s="12"/>
      <c r="G225" s="77"/>
      <c r="H225" s="77"/>
      <c r="I225" s="144"/>
    </row>
    <row r="226" spans="1:9" s="3" customFormat="1" ht="15.75" outlineLevel="2" x14ac:dyDescent="0.2">
      <c r="A226" s="106"/>
      <c r="B226" s="147"/>
      <c r="C226" s="11" t="s">
        <v>92</v>
      </c>
      <c r="D226" s="12">
        <v>901.3</v>
      </c>
      <c r="E226" s="12">
        <v>901.3</v>
      </c>
      <c r="F226" s="12">
        <f t="shared" si="45"/>
        <v>0</v>
      </c>
      <c r="G226" s="12">
        <v>300</v>
      </c>
      <c r="H226" s="12">
        <v>300</v>
      </c>
      <c r="I226" s="144"/>
    </row>
    <row r="227" spans="1:9" s="3" customFormat="1" ht="15.75" outlineLevel="2" x14ac:dyDescent="0.2">
      <c r="A227" s="107"/>
      <c r="B227" s="148"/>
      <c r="C227" s="11" t="s">
        <v>93</v>
      </c>
      <c r="D227" s="12"/>
      <c r="E227" s="12"/>
      <c r="F227" s="12"/>
      <c r="G227" s="12"/>
      <c r="H227" s="12"/>
      <c r="I227" s="145"/>
    </row>
    <row r="228" spans="1:9" s="3" customFormat="1" ht="15.75" outlineLevel="2" x14ac:dyDescent="0.2">
      <c r="A228" s="105" t="s">
        <v>171</v>
      </c>
      <c r="B228" s="146" t="s">
        <v>54</v>
      </c>
      <c r="C228" s="11" t="s">
        <v>87</v>
      </c>
      <c r="D228" s="12">
        <f>D233</f>
        <v>0</v>
      </c>
      <c r="E228" s="12">
        <f t="shared" ref="E228:H228" si="49">E233</f>
        <v>0</v>
      </c>
      <c r="F228" s="12">
        <f t="shared" si="49"/>
        <v>0</v>
      </c>
      <c r="G228" s="12">
        <f t="shared" si="49"/>
        <v>2054.8000000000002</v>
      </c>
      <c r="H228" s="12">
        <f t="shared" si="49"/>
        <v>1180.4000000000001</v>
      </c>
      <c r="I228" s="143"/>
    </row>
    <row r="229" spans="1:9" s="3" customFormat="1" ht="15.75" outlineLevel="2" x14ac:dyDescent="0.2">
      <c r="A229" s="106"/>
      <c r="B229" s="147"/>
      <c r="C229" s="11" t="s">
        <v>88</v>
      </c>
      <c r="D229" s="12"/>
      <c r="E229" s="12"/>
      <c r="F229" s="12"/>
      <c r="G229" s="12"/>
      <c r="H229" s="12"/>
      <c r="I229" s="144"/>
    </row>
    <row r="230" spans="1:9" s="3" customFormat="1" ht="15.75" outlineLevel="2" x14ac:dyDescent="0.2">
      <c r="A230" s="106"/>
      <c r="B230" s="147"/>
      <c r="C230" s="11" t="s">
        <v>89</v>
      </c>
      <c r="D230" s="12"/>
      <c r="E230" s="12"/>
      <c r="F230" s="12"/>
      <c r="G230" s="12"/>
      <c r="H230" s="12"/>
      <c r="I230" s="144"/>
    </row>
    <row r="231" spans="1:9" s="3" customFormat="1" ht="15.75" outlineLevel="2" x14ac:dyDescent="0.2">
      <c r="A231" s="106"/>
      <c r="B231" s="147"/>
      <c r="C231" s="11" t="s">
        <v>90</v>
      </c>
      <c r="D231" s="12"/>
      <c r="E231" s="12"/>
      <c r="F231" s="12"/>
      <c r="G231" s="12"/>
      <c r="H231" s="12"/>
      <c r="I231" s="144"/>
    </row>
    <row r="232" spans="1:9" s="3" customFormat="1" ht="15.75" outlineLevel="2" x14ac:dyDescent="0.2">
      <c r="A232" s="106"/>
      <c r="B232" s="147"/>
      <c r="C232" s="11" t="s">
        <v>91</v>
      </c>
      <c r="D232" s="12"/>
      <c r="E232" s="12"/>
      <c r="F232" s="12"/>
      <c r="G232" s="12"/>
      <c r="H232" s="12"/>
      <c r="I232" s="144"/>
    </row>
    <row r="233" spans="1:9" s="3" customFormat="1" ht="15.75" outlineLevel="2" x14ac:dyDescent="0.2">
      <c r="A233" s="106"/>
      <c r="B233" s="147"/>
      <c r="C233" s="11" t="s">
        <v>92</v>
      </c>
      <c r="D233" s="12">
        <v>0</v>
      </c>
      <c r="E233" s="12">
        <v>0</v>
      </c>
      <c r="F233" s="12">
        <f t="shared" ref="F233" si="50">E233-D233</f>
        <v>0</v>
      </c>
      <c r="G233" s="12">
        <v>2054.8000000000002</v>
      </c>
      <c r="H233" s="12">
        <v>1180.4000000000001</v>
      </c>
      <c r="I233" s="144"/>
    </row>
    <row r="234" spans="1:9" s="3" customFormat="1" ht="15.75" outlineLevel="2" x14ac:dyDescent="0.2">
      <c r="A234" s="107"/>
      <c r="B234" s="148"/>
      <c r="C234" s="11" t="s">
        <v>93</v>
      </c>
      <c r="D234" s="12"/>
      <c r="E234" s="12"/>
      <c r="F234" s="12"/>
      <c r="G234" s="12"/>
      <c r="H234" s="12"/>
      <c r="I234" s="145"/>
    </row>
    <row r="235" spans="1:9" s="3" customFormat="1" ht="27.75" customHeight="1" outlineLevel="2" x14ac:dyDescent="0.2">
      <c r="A235" s="105" t="s">
        <v>172</v>
      </c>
      <c r="B235" s="146" t="s">
        <v>55</v>
      </c>
      <c r="C235" s="11" t="s">
        <v>87</v>
      </c>
      <c r="D235" s="12">
        <f>D240</f>
        <v>665.6</v>
      </c>
      <c r="E235" s="12">
        <f t="shared" ref="E235:H235" si="51">E240</f>
        <v>370.8</v>
      </c>
      <c r="F235" s="12">
        <f t="shared" si="51"/>
        <v>-294.8</v>
      </c>
      <c r="G235" s="12">
        <f t="shared" si="51"/>
        <v>0</v>
      </c>
      <c r="H235" s="12">
        <f t="shared" si="51"/>
        <v>0</v>
      </c>
      <c r="I235" s="143" t="s">
        <v>261</v>
      </c>
    </row>
    <row r="236" spans="1:9" s="3" customFormat="1" ht="18.75" customHeight="1" outlineLevel="2" x14ac:dyDescent="0.2">
      <c r="A236" s="106"/>
      <c r="B236" s="147"/>
      <c r="C236" s="11" t="s">
        <v>88</v>
      </c>
      <c r="D236" s="12"/>
      <c r="E236" s="12"/>
      <c r="F236" s="12"/>
      <c r="G236" s="12"/>
      <c r="H236" s="12"/>
      <c r="I236" s="144"/>
    </row>
    <row r="237" spans="1:9" s="3" customFormat="1" ht="15.75" outlineLevel="2" x14ac:dyDescent="0.2">
      <c r="A237" s="106"/>
      <c r="B237" s="147"/>
      <c r="C237" s="11" t="s">
        <v>89</v>
      </c>
      <c r="D237" s="12"/>
      <c r="E237" s="12"/>
      <c r="F237" s="12"/>
      <c r="G237" s="12"/>
      <c r="H237" s="12"/>
      <c r="I237" s="144"/>
    </row>
    <row r="238" spans="1:9" s="3" customFormat="1" ht="15.75" outlineLevel="2" x14ac:dyDescent="0.2">
      <c r="A238" s="106"/>
      <c r="B238" s="147"/>
      <c r="C238" s="11" t="s">
        <v>90</v>
      </c>
      <c r="D238" s="12"/>
      <c r="E238" s="12"/>
      <c r="F238" s="12"/>
      <c r="G238" s="12"/>
      <c r="H238" s="12"/>
      <c r="I238" s="144"/>
    </row>
    <row r="239" spans="1:9" s="3" customFormat="1" ht="15.75" outlineLevel="2" x14ac:dyDescent="0.2">
      <c r="A239" s="106"/>
      <c r="B239" s="147"/>
      <c r="C239" s="11" t="s">
        <v>91</v>
      </c>
      <c r="D239" s="12"/>
      <c r="E239" s="12"/>
      <c r="F239" s="12"/>
      <c r="G239" s="12"/>
      <c r="H239" s="12"/>
      <c r="I239" s="144"/>
    </row>
    <row r="240" spans="1:9" s="3" customFormat="1" ht="15.75" outlineLevel="2" x14ac:dyDescent="0.2">
      <c r="A240" s="106"/>
      <c r="B240" s="147"/>
      <c r="C240" s="11" t="s">
        <v>92</v>
      </c>
      <c r="D240" s="12">
        <v>665.6</v>
      </c>
      <c r="E240" s="12">
        <v>370.8</v>
      </c>
      <c r="F240" s="12">
        <f t="shared" si="45"/>
        <v>-294.8</v>
      </c>
      <c r="G240" s="12">
        <v>0</v>
      </c>
      <c r="H240" s="12">
        <v>0</v>
      </c>
      <c r="I240" s="144"/>
    </row>
    <row r="241" spans="1:9" s="3" customFormat="1" ht="15.75" outlineLevel="2" x14ac:dyDescent="0.2">
      <c r="A241" s="107"/>
      <c r="B241" s="148"/>
      <c r="C241" s="11" t="s">
        <v>93</v>
      </c>
      <c r="D241" s="12"/>
      <c r="E241" s="12"/>
      <c r="F241" s="12"/>
      <c r="G241" s="12"/>
      <c r="H241" s="12"/>
      <c r="I241" s="145"/>
    </row>
    <row r="242" spans="1:9" s="3" customFormat="1" ht="15.75" outlineLevel="2" x14ac:dyDescent="0.2">
      <c r="A242" s="105" t="s">
        <v>173</v>
      </c>
      <c r="B242" s="146" t="s">
        <v>217</v>
      </c>
      <c r="C242" s="11" t="s">
        <v>87</v>
      </c>
      <c r="D242" s="12">
        <f>D247</f>
        <v>256.7</v>
      </c>
      <c r="E242" s="12">
        <f t="shared" ref="E242:F242" si="52">E247</f>
        <v>86.7</v>
      </c>
      <c r="F242" s="12">
        <f t="shared" si="52"/>
        <v>-170</v>
      </c>
      <c r="G242" s="12">
        <f t="shared" ref="G242:H242" si="53">G247</f>
        <v>0</v>
      </c>
      <c r="H242" s="12">
        <f t="shared" si="53"/>
        <v>0</v>
      </c>
      <c r="I242" s="143" t="s">
        <v>250</v>
      </c>
    </row>
    <row r="243" spans="1:9" s="3" customFormat="1" ht="15.75" outlineLevel="2" x14ac:dyDescent="0.2">
      <c r="A243" s="106"/>
      <c r="B243" s="147"/>
      <c r="C243" s="11" t="s">
        <v>88</v>
      </c>
      <c r="D243" s="12"/>
      <c r="E243" s="12"/>
      <c r="F243" s="12"/>
      <c r="G243" s="12"/>
      <c r="H243" s="12"/>
      <c r="I243" s="144"/>
    </row>
    <row r="244" spans="1:9" s="3" customFormat="1" ht="15.75" outlineLevel="2" x14ac:dyDescent="0.2">
      <c r="A244" s="106"/>
      <c r="B244" s="147"/>
      <c r="C244" s="11" t="s">
        <v>89</v>
      </c>
      <c r="D244" s="12"/>
      <c r="E244" s="12"/>
      <c r="F244" s="12"/>
      <c r="G244" s="12"/>
      <c r="H244" s="12"/>
      <c r="I244" s="144"/>
    </row>
    <row r="245" spans="1:9" s="3" customFormat="1" ht="15.75" outlineLevel="2" x14ac:dyDescent="0.2">
      <c r="A245" s="106"/>
      <c r="B245" s="147"/>
      <c r="C245" s="11" t="s">
        <v>90</v>
      </c>
      <c r="D245" s="12"/>
      <c r="E245" s="12"/>
      <c r="F245" s="12"/>
      <c r="G245" s="12"/>
      <c r="H245" s="12"/>
      <c r="I245" s="144"/>
    </row>
    <row r="246" spans="1:9" s="3" customFormat="1" ht="15.75" outlineLevel="2" x14ac:dyDescent="0.2">
      <c r="A246" s="106"/>
      <c r="B246" s="147"/>
      <c r="C246" s="11" t="s">
        <v>91</v>
      </c>
      <c r="D246" s="12"/>
      <c r="E246" s="12"/>
      <c r="F246" s="12"/>
      <c r="G246" s="12"/>
      <c r="H246" s="12"/>
      <c r="I246" s="144"/>
    </row>
    <row r="247" spans="1:9" s="3" customFormat="1" ht="15.75" outlineLevel="2" x14ac:dyDescent="0.2">
      <c r="A247" s="106"/>
      <c r="B247" s="147"/>
      <c r="C247" s="11" t="s">
        <v>92</v>
      </c>
      <c r="D247" s="12">
        <v>256.7</v>
      </c>
      <c r="E247" s="12">
        <v>86.7</v>
      </c>
      <c r="F247" s="12">
        <f t="shared" si="45"/>
        <v>-170</v>
      </c>
      <c r="G247" s="12">
        <v>0</v>
      </c>
      <c r="H247" s="12">
        <v>0</v>
      </c>
      <c r="I247" s="144"/>
    </row>
    <row r="248" spans="1:9" s="3" customFormat="1" ht="15.75" outlineLevel="2" x14ac:dyDescent="0.2">
      <c r="A248" s="107"/>
      <c r="B248" s="148"/>
      <c r="C248" s="11" t="s">
        <v>93</v>
      </c>
      <c r="D248" s="12"/>
      <c r="E248" s="12"/>
      <c r="F248" s="12"/>
      <c r="G248" s="12"/>
      <c r="H248" s="12"/>
      <c r="I248" s="145"/>
    </row>
    <row r="249" spans="1:9" s="3" customFormat="1" ht="15.75" outlineLevel="2" x14ac:dyDescent="0.2">
      <c r="A249" s="105" t="s">
        <v>174</v>
      </c>
      <c r="B249" s="146" t="s">
        <v>52</v>
      </c>
      <c r="C249" s="11" t="s">
        <v>87</v>
      </c>
      <c r="D249" s="12">
        <f>D254</f>
        <v>984.7</v>
      </c>
      <c r="E249" s="12">
        <f t="shared" ref="E249:H249" si="54">E254</f>
        <v>604.70000000000005</v>
      </c>
      <c r="F249" s="12">
        <f t="shared" si="54"/>
        <v>-380</v>
      </c>
      <c r="G249" s="12">
        <f t="shared" si="54"/>
        <v>0</v>
      </c>
      <c r="H249" s="12">
        <f t="shared" si="54"/>
        <v>0</v>
      </c>
      <c r="I249" s="143" t="s">
        <v>256</v>
      </c>
    </row>
    <row r="250" spans="1:9" s="3" customFormat="1" ht="15.75" outlineLevel="2" x14ac:dyDescent="0.2">
      <c r="A250" s="106"/>
      <c r="B250" s="147"/>
      <c r="C250" s="11" t="s">
        <v>88</v>
      </c>
      <c r="D250" s="12"/>
      <c r="E250" s="12"/>
      <c r="F250" s="12"/>
      <c r="G250" s="12"/>
      <c r="H250" s="12"/>
      <c r="I250" s="144"/>
    </row>
    <row r="251" spans="1:9" s="3" customFormat="1" ht="15.75" outlineLevel="2" x14ac:dyDescent="0.2">
      <c r="A251" s="106"/>
      <c r="B251" s="147"/>
      <c r="C251" s="11" t="s">
        <v>89</v>
      </c>
      <c r="D251" s="12"/>
      <c r="E251" s="12"/>
      <c r="F251" s="12"/>
      <c r="G251" s="12"/>
      <c r="H251" s="12"/>
      <c r="I251" s="144"/>
    </row>
    <row r="252" spans="1:9" s="3" customFormat="1" ht="15.75" outlineLevel="2" x14ac:dyDescent="0.2">
      <c r="A252" s="106"/>
      <c r="B252" s="147"/>
      <c r="C252" s="11" t="s">
        <v>90</v>
      </c>
      <c r="D252" s="12"/>
      <c r="E252" s="12"/>
      <c r="F252" s="12"/>
      <c r="G252" s="12"/>
      <c r="H252" s="12"/>
      <c r="I252" s="144"/>
    </row>
    <row r="253" spans="1:9" s="3" customFormat="1" ht="15.75" outlineLevel="2" x14ac:dyDescent="0.2">
      <c r="A253" s="106"/>
      <c r="B253" s="147"/>
      <c r="C253" s="11" t="s">
        <v>91</v>
      </c>
      <c r="D253" s="12"/>
      <c r="E253" s="12"/>
      <c r="F253" s="12"/>
      <c r="G253" s="12"/>
      <c r="H253" s="12"/>
      <c r="I253" s="144"/>
    </row>
    <row r="254" spans="1:9" s="3" customFormat="1" ht="15.75" outlineLevel="2" x14ac:dyDescent="0.2">
      <c r="A254" s="106"/>
      <c r="B254" s="147"/>
      <c r="C254" s="11" t="s">
        <v>92</v>
      </c>
      <c r="D254" s="12">
        <v>984.7</v>
      </c>
      <c r="E254" s="12">
        <v>604.70000000000005</v>
      </c>
      <c r="F254" s="12">
        <f>E254-D254</f>
        <v>-380</v>
      </c>
      <c r="G254" s="12">
        <v>0</v>
      </c>
      <c r="H254" s="12">
        <v>0</v>
      </c>
      <c r="I254" s="144"/>
    </row>
    <row r="255" spans="1:9" s="3" customFormat="1" ht="15.75" outlineLevel="2" x14ac:dyDescent="0.2">
      <c r="A255" s="107"/>
      <c r="B255" s="148"/>
      <c r="C255" s="11" t="s">
        <v>93</v>
      </c>
      <c r="D255" s="77"/>
      <c r="E255" s="77"/>
      <c r="F255" s="12"/>
      <c r="G255" s="77"/>
      <c r="H255" s="77"/>
      <c r="I255" s="145"/>
    </row>
    <row r="256" spans="1:9" s="3" customFormat="1" ht="15.75" outlineLevel="2" x14ac:dyDescent="0.2">
      <c r="A256" s="105" t="s">
        <v>175</v>
      </c>
      <c r="B256" s="146" t="s">
        <v>219</v>
      </c>
      <c r="C256" s="11" t="s">
        <v>87</v>
      </c>
      <c r="D256" s="12">
        <f>D261</f>
        <v>292.5</v>
      </c>
      <c r="E256" s="12">
        <f t="shared" ref="E256:H256" si="55">E261</f>
        <v>292.5</v>
      </c>
      <c r="F256" s="12">
        <f t="shared" si="55"/>
        <v>0</v>
      </c>
      <c r="G256" s="12">
        <f t="shared" si="55"/>
        <v>0</v>
      </c>
      <c r="H256" s="12">
        <f t="shared" si="55"/>
        <v>0</v>
      </c>
      <c r="I256" s="143"/>
    </row>
    <row r="257" spans="1:9" s="3" customFormat="1" ht="15.75" outlineLevel="2" x14ac:dyDescent="0.2">
      <c r="A257" s="106"/>
      <c r="B257" s="147"/>
      <c r="C257" s="11" t="s">
        <v>88</v>
      </c>
      <c r="D257" s="12"/>
      <c r="E257" s="12"/>
      <c r="F257" s="12"/>
      <c r="G257" s="12"/>
      <c r="H257" s="12"/>
      <c r="I257" s="144"/>
    </row>
    <row r="258" spans="1:9" s="3" customFormat="1" ht="15.75" outlineLevel="2" x14ac:dyDescent="0.2">
      <c r="A258" s="106"/>
      <c r="B258" s="147"/>
      <c r="C258" s="11" t="s">
        <v>89</v>
      </c>
      <c r="D258" s="12"/>
      <c r="E258" s="12"/>
      <c r="F258" s="12"/>
      <c r="G258" s="12"/>
      <c r="H258" s="12"/>
      <c r="I258" s="144"/>
    </row>
    <row r="259" spans="1:9" s="3" customFormat="1" ht="15.75" outlineLevel="2" x14ac:dyDescent="0.2">
      <c r="A259" s="106"/>
      <c r="B259" s="147"/>
      <c r="C259" s="11" t="s">
        <v>90</v>
      </c>
      <c r="D259" s="12"/>
      <c r="E259" s="12"/>
      <c r="F259" s="12"/>
      <c r="G259" s="12"/>
      <c r="H259" s="12"/>
      <c r="I259" s="144"/>
    </row>
    <row r="260" spans="1:9" s="3" customFormat="1" ht="15.75" outlineLevel="2" x14ac:dyDescent="0.2">
      <c r="A260" s="106"/>
      <c r="B260" s="147"/>
      <c r="C260" s="11" t="s">
        <v>91</v>
      </c>
      <c r="D260" s="12"/>
      <c r="E260" s="12"/>
      <c r="F260" s="12"/>
      <c r="G260" s="12"/>
      <c r="H260" s="12"/>
      <c r="I260" s="144"/>
    </row>
    <row r="261" spans="1:9" s="3" customFormat="1" ht="15.75" outlineLevel="2" x14ac:dyDescent="0.2">
      <c r="A261" s="106"/>
      <c r="B261" s="147"/>
      <c r="C261" s="11" t="s">
        <v>92</v>
      </c>
      <c r="D261" s="12">
        <v>292.5</v>
      </c>
      <c r="E261" s="12">
        <v>292.5</v>
      </c>
      <c r="F261" s="12">
        <f>E261-D261</f>
        <v>0</v>
      </c>
      <c r="G261" s="12">
        <v>0</v>
      </c>
      <c r="H261" s="12">
        <v>0</v>
      </c>
      <c r="I261" s="144"/>
    </row>
    <row r="262" spans="1:9" s="3" customFormat="1" ht="15.75" outlineLevel="2" x14ac:dyDescent="0.2">
      <c r="A262" s="107"/>
      <c r="B262" s="148"/>
      <c r="C262" s="11" t="s">
        <v>93</v>
      </c>
      <c r="D262" s="77"/>
      <c r="E262" s="77"/>
      <c r="F262" s="12"/>
      <c r="G262" s="77"/>
      <c r="H262" s="77"/>
      <c r="I262" s="145"/>
    </row>
    <row r="263" spans="1:9" s="3" customFormat="1" ht="15.75" outlineLevel="2" x14ac:dyDescent="0.2">
      <c r="A263" s="105" t="s">
        <v>176</v>
      </c>
      <c r="B263" s="146" t="s">
        <v>57</v>
      </c>
      <c r="C263" s="11" t="s">
        <v>87</v>
      </c>
      <c r="D263" s="12">
        <f>D268</f>
        <v>202.2</v>
      </c>
      <c r="E263" s="12">
        <f t="shared" ref="E263:F263" si="56">E268</f>
        <v>202.2</v>
      </c>
      <c r="F263" s="12">
        <f t="shared" si="56"/>
        <v>0</v>
      </c>
      <c r="G263" s="12">
        <v>0</v>
      </c>
      <c r="H263" s="12">
        <v>0</v>
      </c>
      <c r="I263" s="143"/>
    </row>
    <row r="264" spans="1:9" s="3" customFormat="1" ht="15.75" outlineLevel="2" x14ac:dyDescent="0.2">
      <c r="A264" s="106"/>
      <c r="B264" s="147"/>
      <c r="C264" s="11" t="s">
        <v>88</v>
      </c>
      <c r="D264" s="12"/>
      <c r="E264" s="12"/>
      <c r="F264" s="12"/>
      <c r="G264" s="12"/>
      <c r="H264" s="12"/>
      <c r="I264" s="144"/>
    </row>
    <row r="265" spans="1:9" s="3" customFormat="1" ht="15.75" outlineLevel="2" x14ac:dyDescent="0.2">
      <c r="A265" s="106"/>
      <c r="B265" s="147"/>
      <c r="C265" s="11" t="s">
        <v>89</v>
      </c>
      <c r="D265" s="12"/>
      <c r="E265" s="12"/>
      <c r="F265" s="12"/>
      <c r="G265" s="12"/>
      <c r="H265" s="12"/>
      <c r="I265" s="144"/>
    </row>
    <row r="266" spans="1:9" s="3" customFormat="1" ht="15.75" outlineLevel="2" x14ac:dyDescent="0.2">
      <c r="A266" s="106"/>
      <c r="B266" s="147"/>
      <c r="C266" s="11" t="s">
        <v>90</v>
      </c>
      <c r="D266" s="12"/>
      <c r="E266" s="12"/>
      <c r="F266" s="12"/>
      <c r="G266" s="12"/>
      <c r="H266" s="12"/>
      <c r="I266" s="144"/>
    </row>
    <row r="267" spans="1:9" s="3" customFormat="1" ht="15.75" outlineLevel="2" x14ac:dyDescent="0.2">
      <c r="A267" s="106"/>
      <c r="B267" s="147"/>
      <c r="C267" s="11" t="s">
        <v>91</v>
      </c>
      <c r="D267" s="12"/>
      <c r="E267" s="12"/>
      <c r="F267" s="12"/>
      <c r="G267" s="12"/>
      <c r="H267" s="12"/>
      <c r="I267" s="144"/>
    </row>
    <row r="268" spans="1:9" s="3" customFormat="1" ht="15.75" outlineLevel="2" x14ac:dyDescent="0.2">
      <c r="A268" s="106"/>
      <c r="B268" s="147"/>
      <c r="C268" s="11" t="s">
        <v>92</v>
      </c>
      <c r="D268" s="12">
        <v>202.2</v>
      </c>
      <c r="E268" s="12">
        <v>202.2</v>
      </c>
      <c r="F268" s="12">
        <f t="shared" si="45"/>
        <v>0</v>
      </c>
      <c r="G268" s="12">
        <f t="shared" ref="G268:H268" si="57">G263</f>
        <v>0</v>
      </c>
      <c r="H268" s="12">
        <f t="shared" si="57"/>
        <v>0</v>
      </c>
      <c r="I268" s="144"/>
    </row>
    <row r="269" spans="1:9" s="3" customFormat="1" ht="15.75" outlineLevel="2" x14ac:dyDescent="0.2">
      <c r="A269" s="107"/>
      <c r="B269" s="148"/>
      <c r="C269" s="11" t="s">
        <v>93</v>
      </c>
      <c r="D269" s="12"/>
      <c r="E269" s="12"/>
      <c r="F269" s="12"/>
      <c r="G269" s="12"/>
      <c r="H269" s="12"/>
      <c r="I269" s="145"/>
    </row>
    <row r="270" spans="1:9" s="3" customFormat="1" ht="15.75" outlineLevel="2" x14ac:dyDescent="0.2">
      <c r="A270" s="105" t="s">
        <v>177</v>
      </c>
      <c r="B270" s="140" t="s">
        <v>221</v>
      </c>
      <c r="C270" s="11" t="s">
        <v>87</v>
      </c>
      <c r="D270" s="12">
        <f>D272+D273+D275</f>
        <v>0</v>
      </c>
      <c r="E270" s="12">
        <f t="shared" ref="E270:H270" si="58">E272+E273+E275</f>
        <v>0</v>
      </c>
      <c r="F270" s="12">
        <f t="shared" si="58"/>
        <v>0</v>
      </c>
      <c r="G270" s="12">
        <f t="shared" si="58"/>
        <v>0</v>
      </c>
      <c r="H270" s="12">
        <f t="shared" si="58"/>
        <v>4307.2000000000007</v>
      </c>
      <c r="I270" s="143"/>
    </row>
    <row r="271" spans="1:9" s="3" customFormat="1" ht="15.75" outlineLevel="2" x14ac:dyDescent="0.2">
      <c r="A271" s="106"/>
      <c r="B271" s="141"/>
      <c r="C271" s="11" t="s">
        <v>88</v>
      </c>
      <c r="D271" s="12"/>
      <c r="E271" s="12"/>
      <c r="F271" s="12"/>
      <c r="G271" s="12"/>
      <c r="H271" s="12"/>
      <c r="I271" s="144"/>
    </row>
    <row r="272" spans="1:9" s="3" customFormat="1" ht="15.75" outlineLevel="2" x14ac:dyDescent="0.2">
      <c r="A272" s="106"/>
      <c r="B272" s="141"/>
      <c r="C272" s="11" t="s">
        <v>89</v>
      </c>
      <c r="D272" s="12">
        <v>0</v>
      </c>
      <c r="E272" s="12">
        <v>0</v>
      </c>
      <c r="F272" s="12">
        <v>0</v>
      </c>
      <c r="G272" s="12">
        <v>0</v>
      </c>
      <c r="H272" s="12">
        <v>4050.9</v>
      </c>
      <c r="I272" s="144"/>
    </row>
    <row r="273" spans="1:9" s="3" customFormat="1" ht="15.75" outlineLevel="2" x14ac:dyDescent="0.2">
      <c r="A273" s="106"/>
      <c r="B273" s="141"/>
      <c r="C273" s="11" t="s">
        <v>90</v>
      </c>
      <c r="D273" s="12">
        <v>0</v>
      </c>
      <c r="E273" s="12">
        <v>0</v>
      </c>
      <c r="F273" s="12">
        <v>0</v>
      </c>
      <c r="G273" s="12">
        <v>0</v>
      </c>
      <c r="H273" s="12">
        <v>213.2</v>
      </c>
      <c r="I273" s="144"/>
    </row>
    <row r="274" spans="1:9" s="3" customFormat="1" ht="15.75" outlineLevel="2" x14ac:dyDescent="0.2">
      <c r="A274" s="106"/>
      <c r="B274" s="141"/>
      <c r="C274" s="11" t="s">
        <v>91</v>
      </c>
      <c r="D274" s="12"/>
      <c r="E274" s="12"/>
      <c r="F274" s="12"/>
      <c r="G274" s="12"/>
      <c r="H274" s="12"/>
      <c r="I274" s="144"/>
    </row>
    <row r="275" spans="1:9" s="3" customFormat="1" ht="15.75" outlineLevel="2" x14ac:dyDescent="0.2">
      <c r="A275" s="106"/>
      <c r="B275" s="141"/>
      <c r="C275" s="11" t="s">
        <v>92</v>
      </c>
      <c r="D275" s="12">
        <v>0</v>
      </c>
      <c r="E275" s="12">
        <v>0</v>
      </c>
      <c r="F275" s="12">
        <f>E275-D275</f>
        <v>0</v>
      </c>
      <c r="G275" s="12">
        <v>0</v>
      </c>
      <c r="H275" s="12">
        <v>43.1</v>
      </c>
      <c r="I275" s="144"/>
    </row>
    <row r="276" spans="1:9" s="3" customFormat="1" ht="15.75" outlineLevel="2" x14ac:dyDescent="0.2">
      <c r="A276" s="107"/>
      <c r="B276" s="142"/>
      <c r="C276" s="11" t="s">
        <v>93</v>
      </c>
      <c r="D276" s="77"/>
      <c r="E276" s="77"/>
      <c r="F276" s="12"/>
      <c r="G276" s="77"/>
      <c r="H276" s="77"/>
      <c r="I276" s="145"/>
    </row>
    <row r="277" spans="1:9" ht="15.75" x14ac:dyDescent="0.2">
      <c r="A277" s="105" t="s">
        <v>222</v>
      </c>
      <c r="B277" s="146" t="s">
        <v>223</v>
      </c>
      <c r="C277" s="11" t="s">
        <v>87</v>
      </c>
      <c r="D277" s="12">
        <f>D282</f>
        <v>75</v>
      </c>
      <c r="E277" s="12">
        <f t="shared" ref="E277:G277" si="59">E282</f>
        <v>75</v>
      </c>
      <c r="F277" s="12">
        <f t="shared" si="59"/>
        <v>0</v>
      </c>
      <c r="G277" s="12">
        <f t="shared" si="59"/>
        <v>0</v>
      </c>
      <c r="H277" s="12">
        <v>0</v>
      </c>
      <c r="I277" s="143"/>
    </row>
    <row r="278" spans="1:9" ht="15.75" x14ac:dyDescent="0.2">
      <c r="A278" s="106"/>
      <c r="B278" s="147"/>
      <c r="C278" s="11" t="s">
        <v>88</v>
      </c>
      <c r="D278" s="12"/>
      <c r="E278" s="12"/>
      <c r="F278" s="12"/>
      <c r="G278" s="12"/>
      <c r="H278" s="12"/>
      <c r="I278" s="144"/>
    </row>
    <row r="279" spans="1:9" ht="15.75" x14ac:dyDescent="0.2">
      <c r="A279" s="106"/>
      <c r="B279" s="147"/>
      <c r="C279" s="11" t="s">
        <v>89</v>
      </c>
      <c r="D279" s="12"/>
      <c r="E279" s="12"/>
      <c r="F279" s="12"/>
      <c r="G279" s="12"/>
      <c r="H279" s="12"/>
      <c r="I279" s="144"/>
    </row>
    <row r="280" spans="1:9" ht="15.75" x14ac:dyDescent="0.2">
      <c r="A280" s="106"/>
      <c r="B280" s="147"/>
      <c r="C280" s="11" t="s">
        <v>90</v>
      </c>
      <c r="D280" s="12"/>
      <c r="E280" s="12"/>
      <c r="F280" s="12"/>
      <c r="G280" s="12"/>
      <c r="H280" s="12"/>
      <c r="I280" s="144"/>
    </row>
    <row r="281" spans="1:9" ht="15.75" x14ac:dyDescent="0.2">
      <c r="A281" s="106"/>
      <c r="B281" s="147"/>
      <c r="C281" s="11" t="s">
        <v>91</v>
      </c>
      <c r="D281" s="12"/>
      <c r="E281" s="12"/>
      <c r="F281" s="12"/>
      <c r="G281" s="12"/>
      <c r="H281" s="12"/>
      <c r="I281" s="144"/>
    </row>
    <row r="282" spans="1:9" ht="15.75" x14ac:dyDescent="0.2">
      <c r="A282" s="106"/>
      <c r="B282" s="147"/>
      <c r="C282" s="11" t="s">
        <v>92</v>
      </c>
      <c r="D282" s="12">
        <v>75</v>
      </c>
      <c r="E282" s="12">
        <v>75</v>
      </c>
      <c r="F282" s="12">
        <f>E282-D282</f>
        <v>0</v>
      </c>
      <c r="G282" s="12">
        <v>0</v>
      </c>
      <c r="H282" s="12">
        <v>0</v>
      </c>
      <c r="I282" s="144"/>
    </row>
    <row r="283" spans="1:9" ht="15.75" x14ac:dyDescent="0.2">
      <c r="A283" s="107"/>
      <c r="B283" s="148"/>
      <c r="C283" s="11" t="s">
        <v>93</v>
      </c>
      <c r="D283" s="77"/>
      <c r="E283" s="77"/>
      <c r="F283" s="12"/>
      <c r="G283" s="77"/>
      <c r="H283" s="77"/>
      <c r="I283" s="145"/>
    </row>
    <row r="284" spans="1:9" ht="15.75" x14ac:dyDescent="0.2">
      <c r="A284" s="105" t="s">
        <v>226</v>
      </c>
      <c r="B284" s="140" t="s">
        <v>228</v>
      </c>
      <c r="C284" s="11" t="s">
        <v>87</v>
      </c>
      <c r="D284" s="12">
        <f>D286+D287+D289</f>
        <v>0</v>
      </c>
      <c r="E284" s="12">
        <f t="shared" ref="E284:H284" si="60">E286+E287+E289</f>
        <v>0</v>
      </c>
      <c r="F284" s="12">
        <f t="shared" si="60"/>
        <v>0</v>
      </c>
      <c r="G284" s="12">
        <f t="shared" si="60"/>
        <v>19783</v>
      </c>
      <c r="H284" s="12">
        <f t="shared" si="60"/>
        <v>46160.4</v>
      </c>
      <c r="I284" s="143"/>
    </row>
    <row r="285" spans="1:9" ht="15.75" x14ac:dyDescent="0.2">
      <c r="A285" s="106"/>
      <c r="B285" s="141"/>
      <c r="C285" s="11" t="s">
        <v>88</v>
      </c>
      <c r="D285" s="12"/>
      <c r="E285" s="12"/>
      <c r="F285" s="12"/>
      <c r="G285" s="12"/>
      <c r="H285" s="12"/>
      <c r="I285" s="144"/>
    </row>
    <row r="286" spans="1:9" ht="15.75" x14ac:dyDescent="0.2">
      <c r="A286" s="106"/>
      <c r="B286" s="141"/>
      <c r="C286" s="11" t="s">
        <v>89</v>
      </c>
      <c r="D286" s="12">
        <v>0</v>
      </c>
      <c r="E286" s="12">
        <v>0</v>
      </c>
      <c r="F286" s="12">
        <v>0</v>
      </c>
      <c r="G286" s="12">
        <v>14688.9</v>
      </c>
      <c r="H286" s="12">
        <v>32446.1</v>
      </c>
      <c r="I286" s="144"/>
    </row>
    <row r="287" spans="1:9" ht="15.75" x14ac:dyDescent="0.2">
      <c r="A287" s="106"/>
      <c r="B287" s="141"/>
      <c r="C287" s="11" t="s">
        <v>90</v>
      </c>
      <c r="D287" s="12">
        <v>0</v>
      </c>
      <c r="E287" s="12">
        <v>0</v>
      </c>
      <c r="F287" s="12">
        <v>0</v>
      </c>
      <c r="G287" s="12">
        <v>4896.3</v>
      </c>
      <c r="H287" s="12">
        <v>13252.7</v>
      </c>
      <c r="I287" s="144"/>
    </row>
    <row r="288" spans="1:9" ht="15.75" x14ac:dyDescent="0.2">
      <c r="A288" s="106"/>
      <c r="B288" s="141"/>
      <c r="C288" s="11" t="s">
        <v>91</v>
      </c>
      <c r="D288" s="12"/>
      <c r="E288" s="12"/>
      <c r="F288" s="12"/>
      <c r="G288" s="12"/>
      <c r="H288" s="12"/>
      <c r="I288" s="144"/>
    </row>
    <row r="289" spans="1:9" ht="15.75" x14ac:dyDescent="0.2">
      <c r="A289" s="106"/>
      <c r="B289" s="141"/>
      <c r="C289" s="11" t="s">
        <v>92</v>
      </c>
      <c r="D289" s="12">
        <v>0</v>
      </c>
      <c r="E289" s="12">
        <v>0</v>
      </c>
      <c r="F289" s="12">
        <f>E289-D289</f>
        <v>0</v>
      </c>
      <c r="G289" s="12">
        <v>197.8</v>
      </c>
      <c r="H289" s="12">
        <v>461.6</v>
      </c>
      <c r="I289" s="144"/>
    </row>
    <row r="290" spans="1:9" ht="15.75" x14ac:dyDescent="0.2">
      <c r="A290" s="107"/>
      <c r="B290" s="142"/>
      <c r="C290" s="11" t="s">
        <v>93</v>
      </c>
      <c r="D290" s="77"/>
      <c r="E290" s="77"/>
      <c r="F290" s="12"/>
      <c r="G290" s="77"/>
      <c r="H290" s="77"/>
      <c r="I290" s="145"/>
    </row>
    <row r="291" spans="1:9" s="3" customFormat="1" ht="15.75" outlineLevel="2" x14ac:dyDescent="0.2">
      <c r="A291" s="105" t="s">
        <v>227</v>
      </c>
      <c r="B291" s="140" t="s">
        <v>231</v>
      </c>
      <c r="C291" s="11" t="s">
        <v>87</v>
      </c>
      <c r="D291" s="12">
        <f>D294</f>
        <v>1662.5</v>
      </c>
      <c r="E291" s="12">
        <f t="shared" ref="E291:H291" si="61">E294</f>
        <v>1662.5</v>
      </c>
      <c r="F291" s="12">
        <f t="shared" si="61"/>
        <v>0</v>
      </c>
      <c r="G291" s="12">
        <f t="shared" si="61"/>
        <v>0</v>
      </c>
      <c r="H291" s="12">
        <f t="shared" si="61"/>
        <v>0</v>
      </c>
      <c r="I291" s="143"/>
    </row>
    <row r="292" spans="1:9" s="3" customFormat="1" ht="15.75" outlineLevel="2" x14ac:dyDescent="0.2">
      <c r="A292" s="106"/>
      <c r="B292" s="141"/>
      <c r="C292" s="11" t="s">
        <v>88</v>
      </c>
      <c r="D292" s="12"/>
      <c r="E292" s="12"/>
      <c r="F292" s="12"/>
      <c r="G292" s="12"/>
      <c r="H292" s="12"/>
      <c r="I292" s="144"/>
    </row>
    <row r="293" spans="1:9" s="3" customFormat="1" ht="15.75" outlineLevel="2" x14ac:dyDescent="0.2">
      <c r="A293" s="106"/>
      <c r="B293" s="141"/>
      <c r="C293" s="11" t="s">
        <v>89</v>
      </c>
      <c r="D293" s="12"/>
      <c r="E293" s="12"/>
      <c r="F293" s="12"/>
      <c r="G293" s="12"/>
      <c r="H293" s="12"/>
      <c r="I293" s="144"/>
    </row>
    <row r="294" spans="1:9" s="3" customFormat="1" ht="15.75" outlineLevel="2" x14ac:dyDescent="0.2">
      <c r="A294" s="106"/>
      <c r="B294" s="141"/>
      <c r="C294" s="11" t="s">
        <v>90</v>
      </c>
      <c r="D294" s="12">
        <v>1662.5</v>
      </c>
      <c r="E294" s="12">
        <v>1662.5</v>
      </c>
      <c r="F294" s="12">
        <v>0</v>
      </c>
      <c r="G294" s="12">
        <v>0</v>
      </c>
      <c r="H294" s="12">
        <v>0</v>
      </c>
      <c r="I294" s="144"/>
    </row>
    <row r="295" spans="1:9" s="3" customFormat="1" ht="15.75" outlineLevel="2" x14ac:dyDescent="0.2">
      <c r="A295" s="106"/>
      <c r="B295" s="141"/>
      <c r="C295" s="11" t="s">
        <v>91</v>
      </c>
      <c r="D295" s="12"/>
      <c r="E295" s="12"/>
      <c r="F295" s="12"/>
      <c r="G295" s="12"/>
      <c r="H295" s="12"/>
      <c r="I295" s="144"/>
    </row>
    <row r="296" spans="1:9" s="3" customFormat="1" ht="15.75" outlineLevel="2" x14ac:dyDescent="0.2">
      <c r="A296" s="106"/>
      <c r="B296" s="141"/>
      <c r="C296" s="11" t="s">
        <v>92</v>
      </c>
      <c r="D296" s="12"/>
      <c r="E296" s="12"/>
      <c r="F296" s="12"/>
      <c r="G296" s="12"/>
      <c r="H296" s="12"/>
      <c r="I296" s="144"/>
    </row>
    <row r="297" spans="1:9" s="3" customFormat="1" ht="15.75" outlineLevel="2" x14ac:dyDescent="0.2">
      <c r="A297" s="107"/>
      <c r="B297" s="142"/>
      <c r="C297" s="11" t="s">
        <v>93</v>
      </c>
      <c r="D297" s="77"/>
      <c r="E297" s="77"/>
      <c r="F297" s="12"/>
      <c r="G297" s="77"/>
      <c r="H297" s="77"/>
      <c r="I297" s="145"/>
    </row>
    <row r="298" spans="1:9" s="3" customFormat="1" ht="15.75" outlineLevel="2" x14ac:dyDescent="0.2">
      <c r="A298" s="105" t="s">
        <v>233</v>
      </c>
      <c r="B298" s="140" t="s">
        <v>234</v>
      </c>
      <c r="C298" s="11" t="s">
        <v>87</v>
      </c>
      <c r="D298" s="12">
        <f>D301</f>
        <v>7354</v>
      </c>
      <c r="E298" s="12">
        <f t="shared" ref="E298:H298" si="62">E301</f>
        <v>7354</v>
      </c>
      <c r="F298" s="12">
        <f t="shared" si="62"/>
        <v>0</v>
      </c>
      <c r="G298" s="12">
        <f t="shared" si="62"/>
        <v>0</v>
      </c>
      <c r="H298" s="12">
        <f t="shared" si="62"/>
        <v>0</v>
      </c>
      <c r="I298" s="143"/>
    </row>
    <row r="299" spans="1:9" s="3" customFormat="1" ht="15.75" outlineLevel="2" x14ac:dyDescent="0.2">
      <c r="A299" s="106"/>
      <c r="B299" s="141"/>
      <c r="C299" s="11" t="s">
        <v>88</v>
      </c>
      <c r="D299" s="12"/>
      <c r="E299" s="12"/>
      <c r="F299" s="12"/>
      <c r="G299" s="12"/>
      <c r="H299" s="12"/>
      <c r="I299" s="144"/>
    </row>
    <row r="300" spans="1:9" s="3" customFormat="1" ht="15.75" outlineLevel="2" x14ac:dyDescent="0.2">
      <c r="A300" s="106"/>
      <c r="B300" s="141"/>
      <c r="C300" s="11" t="s">
        <v>89</v>
      </c>
      <c r="D300" s="12"/>
      <c r="E300" s="12"/>
      <c r="F300" s="12"/>
      <c r="G300" s="12"/>
      <c r="H300" s="12"/>
      <c r="I300" s="144"/>
    </row>
    <row r="301" spans="1:9" s="3" customFormat="1" ht="15.75" outlineLevel="2" x14ac:dyDescent="0.2">
      <c r="A301" s="106"/>
      <c r="B301" s="141"/>
      <c r="C301" s="11" t="s">
        <v>90</v>
      </c>
      <c r="D301" s="12">
        <v>7354</v>
      </c>
      <c r="E301" s="12">
        <v>7354</v>
      </c>
      <c r="F301" s="12">
        <v>0</v>
      </c>
      <c r="G301" s="12">
        <v>0</v>
      </c>
      <c r="H301" s="12">
        <v>0</v>
      </c>
      <c r="I301" s="144"/>
    </row>
    <row r="302" spans="1:9" s="3" customFormat="1" ht="15.75" outlineLevel="2" x14ac:dyDescent="0.2">
      <c r="A302" s="106"/>
      <c r="B302" s="141"/>
      <c r="C302" s="11" t="s">
        <v>91</v>
      </c>
      <c r="D302" s="12"/>
      <c r="E302" s="12"/>
      <c r="F302" s="12"/>
      <c r="G302" s="12"/>
      <c r="H302" s="12"/>
      <c r="I302" s="144"/>
    </row>
    <row r="303" spans="1:9" s="3" customFormat="1" ht="15.75" outlineLevel="2" x14ac:dyDescent="0.2">
      <c r="A303" s="106"/>
      <c r="B303" s="141"/>
      <c r="C303" s="11" t="s">
        <v>92</v>
      </c>
      <c r="D303" s="12"/>
      <c r="E303" s="12"/>
      <c r="F303" s="12"/>
      <c r="G303" s="12"/>
      <c r="H303" s="12"/>
      <c r="I303" s="144"/>
    </row>
    <row r="304" spans="1:9" s="3" customFormat="1" ht="15.75" outlineLevel="2" x14ac:dyDescent="0.2">
      <c r="A304" s="107"/>
      <c r="B304" s="142"/>
      <c r="C304" s="11" t="s">
        <v>93</v>
      </c>
      <c r="D304" s="77"/>
      <c r="E304" s="77"/>
      <c r="F304" s="12"/>
      <c r="G304" s="77"/>
      <c r="H304" s="77"/>
      <c r="I304" s="145"/>
    </row>
    <row r="305" spans="1:9" s="3" customFormat="1" ht="15.75" outlineLevel="2" x14ac:dyDescent="0.2">
      <c r="A305" s="105" t="s">
        <v>236</v>
      </c>
      <c r="B305" s="140" t="s">
        <v>237</v>
      </c>
      <c r="C305" s="11" t="s">
        <v>87</v>
      </c>
      <c r="D305" s="12">
        <f>D310</f>
        <v>482</v>
      </c>
      <c r="E305" s="12">
        <f t="shared" ref="E305:H305" si="63">E310</f>
        <v>482</v>
      </c>
      <c r="F305" s="12">
        <f t="shared" si="63"/>
        <v>0</v>
      </c>
      <c r="G305" s="12">
        <f t="shared" si="63"/>
        <v>0</v>
      </c>
      <c r="H305" s="12">
        <f t="shared" si="63"/>
        <v>0</v>
      </c>
      <c r="I305" s="143"/>
    </row>
    <row r="306" spans="1:9" s="3" customFormat="1" ht="15.75" outlineLevel="2" x14ac:dyDescent="0.2">
      <c r="A306" s="106"/>
      <c r="B306" s="141"/>
      <c r="C306" s="11" t="s">
        <v>88</v>
      </c>
      <c r="D306" s="12"/>
      <c r="E306" s="12"/>
      <c r="F306" s="12"/>
      <c r="G306" s="12"/>
      <c r="H306" s="12"/>
      <c r="I306" s="144"/>
    </row>
    <row r="307" spans="1:9" s="3" customFormat="1" ht="15.75" outlineLevel="2" x14ac:dyDescent="0.2">
      <c r="A307" s="106"/>
      <c r="B307" s="141"/>
      <c r="C307" s="11" t="s">
        <v>89</v>
      </c>
      <c r="D307" s="12"/>
      <c r="E307" s="12"/>
      <c r="F307" s="12"/>
      <c r="G307" s="12"/>
      <c r="H307" s="12"/>
      <c r="I307" s="144"/>
    </row>
    <row r="308" spans="1:9" s="3" customFormat="1" ht="15.75" outlineLevel="2" x14ac:dyDescent="0.2">
      <c r="A308" s="106"/>
      <c r="B308" s="141"/>
      <c r="C308" s="11" t="s">
        <v>90</v>
      </c>
      <c r="D308" s="12"/>
      <c r="E308" s="12"/>
      <c r="F308" s="12"/>
      <c r="G308" s="12"/>
      <c r="H308" s="12"/>
      <c r="I308" s="144"/>
    </row>
    <row r="309" spans="1:9" s="3" customFormat="1" ht="15.75" outlineLevel="2" x14ac:dyDescent="0.2">
      <c r="A309" s="106"/>
      <c r="B309" s="141"/>
      <c r="C309" s="11" t="s">
        <v>91</v>
      </c>
      <c r="D309" s="12"/>
      <c r="E309" s="12"/>
      <c r="F309" s="12"/>
      <c r="G309" s="12"/>
      <c r="H309" s="12"/>
      <c r="I309" s="144"/>
    </row>
    <row r="310" spans="1:9" s="3" customFormat="1" ht="15.75" outlineLevel="2" x14ac:dyDescent="0.2">
      <c r="A310" s="106"/>
      <c r="B310" s="141"/>
      <c r="C310" s="11" t="s">
        <v>92</v>
      </c>
      <c r="D310" s="12">
        <v>482</v>
      </c>
      <c r="E310" s="12">
        <v>482</v>
      </c>
      <c r="F310" s="12">
        <v>0</v>
      </c>
      <c r="G310" s="12">
        <v>0</v>
      </c>
      <c r="H310" s="12">
        <v>0</v>
      </c>
      <c r="I310" s="144"/>
    </row>
    <row r="311" spans="1:9" s="3" customFormat="1" ht="15.75" outlineLevel="2" x14ac:dyDescent="0.2">
      <c r="A311" s="107"/>
      <c r="B311" s="142"/>
      <c r="C311" s="11" t="s">
        <v>93</v>
      </c>
      <c r="D311" s="77"/>
      <c r="E311" s="77"/>
      <c r="F311" s="12"/>
      <c r="G311" s="77"/>
      <c r="H311" s="77"/>
      <c r="I311" s="145"/>
    </row>
    <row r="312" spans="1:9" s="3" customFormat="1" ht="15.75" outlineLevel="2" x14ac:dyDescent="0.2">
      <c r="A312" s="105" t="s">
        <v>238</v>
      </c>
      <c r="B312" s="140" t="s">
        <v>239</v>
      </c>
      <c r="C312" s="11" t="s">
        <v>87</v>
      </c>
      <c r="D312" s="12">
        <f>D317</f>
        <v>12</v>
      </c>
      <c r="E312" s="12">
        <f t="shared" ref="E312:H312" si="64">E317</f>
        <v>12</v>
      </c>
      <c r="F312" s="12">
        <f t="shared" si="64"/>
        <v>0</v>
      </c>
      <c r="G312" s="12">
        <f t="shared" si="64"/>
        <v>0</v>
      </c>
      <c r="H312" s="12">
        <f t="shared" si="64"/>
        <v>0</v>
      </c>
      <c r="I312" s="143"/>
    </row>
    <row r="313" spans="1:9" s="3" customFormat="1" ht="15.75" outlineLevel="2" x14ac:dyDescent="0.2">
      <c r="A313" s="106"/>
      <c r="B313" s="141"/>
      <c r="C313" s="11" t="s">
        <v>88</v>
      </c>
      <c r="D313" s="12"/>
      <c r="E313" s="12"/>
      <c r="F313" s="12"/>
      <c r="G313" s="12"/>
      <c r="H313" s="12"/>
      <c r="I313" s="144"/>
    </row>
    <row r="314" spans="1:9" s="3" customFormat="1" ht="15.75" outlineLevel="2" x14ac:dyDescent="0.2">
      <c r="A314" s="106"/>
      <c r="B314" s="141"/>
      <c r="C314" s="11" t="s">
        <v>89</v>
      </c>
      <c r="D314" s="12"/>
      <c r="E314" s="12"/>
      <c r="F314" s="12"/>
      <c r="G314" s="12"/>
      <c r="H314" s="12"/>
      <c r="I314" s="144"/>
    </row>
    <row r="315" spans="1:9" s="3" customFormat="1" ht="15.75" outlineLevel="2" x14ac:dyDescent="0.2">
      <c r="A315" s="106"/>
      <c r="B315" s="141"/>
      <c r="C315" s="11" t="s">
        <v>90</v>
      </c>
      <c r="D315" s="12"/>
      <c r="E315" s="12"/>
      <c r="F315" s="12"/>
      <c r="G315" s="12"/>
      <c r="H315" s="12"/>
      <c r="I315" s="144"/>
    </row>
    <row r="316" spans="1:9" s="3" customFormat="1" ht="15.75" outlineLevel="2" x14ac:dyDescent="0.2">
      <c r="A316" s="106"/>
      <c r="B316" s="141"/>
      <c r="C316" s="11" t="s">
        <v>91</v>
      </c>
      <c r="D316" s="12"/>
      <c r="E316" s="12"/>
      <c r="F316" s="12"/>
      <c r="G316" s="12"/>
      <c r="H316" s="12"/>
      <c r="I316" s="144"/>
    </row>
    <row r="317" spans="1:9" s="3" customFormat="1" ht="15.75" outlineLevel="2" x14ac:dyDescent="0.2">
      <c r="A317" s="106"/>
      <c r="B317" s="141"/>
      <c r="C317" s="11" t="s">
        <v>92</v>
      </c>
      <c r="D317" s="12">
        <v>12</v>
      </c>
      <c r="E317" s="12">
        <v>12</v>
      </c>
      <c r="F317" s="12">
        <v>0</v>
      </c>
      <c r="G317" s="12">
        <v>0</v>
      </c>
      <c r="H317" s="12">
        <v>0</v>
      </c>
      <c r="I317" s="144"/>
    </row>
    <row r="318" spans="1:9" s="3" customFormat="1" ht="15.75" outlineLevel="2" x14ac:dyDescent="0.2">
      <c r="A318" s="107"/>
      <c r="B318" s="142"/>
      <c r="C318" s="11" t="s">
        <v>93</v>
      </c>
      <c r="D318" s="77"/>
      <c r="E318" s="77"/>
      <c r="F318" s="12"/>
      <c r="G318" s="77"/>
      <c r="H318" s="77"/>
      <c r="I318" s="145"/>
    </row>
    <row r="319" spans="1:9" s="3" customFormat="1" ht="15.75" outlineLevel="2" x14ac:dyDescent="0.2">
      <c r="A319" s="105" t="s">
        <v>241</v>
      </c>
      <c r="B319" s="140" t="s">
        <v>242</v>
      </c>
      <c r="C319" s="11" t="s">
        <v>87</v>
      </c>
      <c r="D319" s="12">
        <f>D324</f>
        <v>17.100000000000001</v>
      </c>
      <c r="E319" s="12">
        <f t="shared" ref="E319:H319" si="65">E324</f>
        <v>17.100000000000001</v>
      </c>
      <c r="F319" s="12">
        <f t="shared" si="65"/>
        <v>0</v>
      </c>
      <c r="G319" s="12">
        <f t="shared" si="65"/>
        <v>0</v>
      </c>
      <c r="H319" s="12">
        <f t="shared" si="65"/>
        <v>0</v>
      </c>
      <c r="I319" s="143"/>
    </row>
    <row r="320" spans="1:9" s="3" customFormat="1" ht="15.75" outlineLevel="2" x14ac:dyDescent="0.2">
      <c r="A320" s="106"/>
      <c r="B320" s="141"/>
      <c r="C320" s="11" t="s">
        <v>88</v>
      </c>
      <c r="D320" s="12"/>
      <c r="E320" s="12"/>
      <c r="F320" s="12"/>
      <c r="G320" s="12"/>
      <c r="H320" s="12"/>
      <c r="I320" s="144"/>
    </row>
    <row r="321" spans="1:9" s="3" customFormat="1" ht="15.75" outlineLevel="2" x14ac:dyDescent="0.2">
      <c r="A321" s="106"/>
      <c r="B321" s="141"/>
      <c r="C321" s="11" t="s">
        <v>89</v>
      </c>
      <c r="D321" s="12"/>
      <c r="E321" s="12"/>
      <c r="F321" s="12"/>
      <c r="G321" s="12"/>
      <c r="H321" s="12"/>
      <c r="I321" s="144"/>
    </row>
    <row r="322" spans="1:9" s="3" customFormat="1" ht="15.75" outlineLevel="2" x14ac:dyDescent="0.2">
      <c r="A322" s="106"/>
      <c r="B322" s="141"/>
      <c r="C322" s="11" t="s">
        <v>90</v>
      </c>
      <c r="D322" s="12"/>
      <c r="E322" s="12"/>
      <c r="F322" s="12"/>
      <c r="G322" s="12"/>
      <c r="H322" s="12"/>
      <c r="I322" s="144"/>
    </row>
    <row r="323" spans="1:9" s="3" customFormat="1" ht="15.75" outlineLevel="2" x14ac:dyDescent="0.2">
      <c r="A323" s="106"/>
      <c r="B323" s="141"/>
      <c r="C323" s="11" t="s">
        <v>91</v>
      </c>
      <c r="D323" s="12"/>
      <c r="E323" s="12"/>
      <c r="F323" s="12"/>
      <c r="G323" s="12"/>
      <c r="H323" s="12"/>
      <c r="I323" s="144"/>
    </row>
    <row r="324" spans="1:9" s="3" customFormat="1" ht="15.75" outlineLevel="2" x14ac:dyDescent="0.2">
      <c r="A324" s="106"/>
      <c r="B324" s="141"/>
      <c r="C324" s="11" t="s">
        <v>92</v>
      </c>
      <c r="D324" s="12">
        <v>17.100000000000001</v>
      </c>
      <c r="E324" s="12">
        <v>17.100000000000001</v>
      </c>
      <c r="F324" s="12">
        <v>0</v>
      </c>
      <c r="G324" s="12">
        <v>0</v>
      </c>
      <c r="H324" s="12">
        <v>0</v>
      </c>
      <c r="I324" s="144"/>
    </row>
    <row r="325" spans="1:9" s="3" customFormat="1" ht="15.75" outlineLevel="2" x14ac:dyDescent="0.2">
      <c r="A325" s="107"/>
      <c r="B325" s="142"/>
      <c r="C325" s="11" t="s">
        <v>93</v>
      </c>
      <c r="D325" s="77"/>
      <c r="E325" s="77"/>
      <c r="F325" s="12"/>
      <c r="G325" s="77"/>
      <c r="H325" s="77"/>
      <c r="I325" s="145"/>
    </row>
    <row r="326" spans="1:9" s="3" customFormat="1" ht="15.75" outlineLevel="2" x14ac:dyDescent="0.2">
      <c r="A326" s="105" t="s">
        <v>244</v>
      </c>
      <c r="B326" s="146" t="s">
        <v>46</v>
      </c>
      <c r="C326" s="11" t="s">
        <v>87</v>
      </c>
      <c r="D326" s="12">
        <f>D329+D331</f>
        <v>9380.6</v>
      </c>
      <c r="E326" s="12">
        <f t="shared" ref="E326:H326" si="66">E329+E331</f>
        <v>9311.2000000000007</v>
      </c>
      <c r="F326" s="12">
        <f t="shared" si="66"/>
        <v>-69.399999999999636</v>
      </c>
      <c r="G326" s="12">
        <f t="shared" si="66"/>
        <v>8622.7000000000007</v>
      </c>
      <c r="H326" s="12">
        <f t="shared" si="66"/>
        <v>8622.7000000000007</v>
      </c>
      <c r="I326" s="143" t="s">
        <v>257</v>
      </c>
    </row>
    <row r="327" spans="1:9" s="3" customFormat="1" ht="15.75" outlineLevel="2" x14ac:dyDescent="0.2">
      <c r="A327" s="106"/>
      <c r="B327" s="147"/>
      <c r="C327" s="11" t="s">
        <v>88</v>
      </c>
      <c r="D327" s="12"/>
      <c r="E327" s="12"/>
      <c r="F327" s="12"/>
      <c r="G327" s="12"/>
      <c r="H327" s="12"/>
      <c r="I327" s="144"/>
    </row>
    <row r="328" spans="1:9" s="3" customFormat="1" ht="15.75" outlineLevel="2" x14ac:dyDescent="0.2">
      <c r="A328" s="106"/>
      <c r="B328" s="147"/>
      <c r="C328" s="11" t="s">
        <v>89</v>
      </c>
      <c r="D328" s="12"/>
      <c r="E328" s="12"/>
      <c r="F328" s="12"/>
      <c r="G328" s="12"/>
      <c r="H328" s="12"/>
      <c r="I328" s="144"/>
    </row>
    <row r="329" spans="1:9" s="3" customFormat="1" ht="15.75" outlineLevel="2" x14ac:dyDescent="0.2">
      <c r="A329" s="106"/>
      <c r="B329" s="147"/>
      <c r="C329" s="11" t="s">
        <v>90</v>
      </c>
      <c r="D329" s="12">
        <v>139.5</v>
      </c>
      <c r="E329" s="12">
        <v>139.5</v>
      </c>
      <c r="F329" s="12">
        <f>E329-D329</f>
        <v>0</v>
      </c>
      <c r="G329" s="12">
        <v>0</v>
      </c>
      <c r="H329" s="12">
        <v>0</v>
      </c>
      <c r="I329" s="144"/>
    </row>
    <row r="330" spans="1:9" s="3" customFormat="1" ht="15.75" outlineLevel="2" x14ac:dyDescent="0.2">
      <c r="A330" s="106"/>
      <c r="B330" s="147"/>
      <c r="C330" s="11" t="s">
        <v>91</v>
      </c>
      <c r="D330" s="12"/>
      <c r="E330" s="12"/>
      <c r="F330" s="12"/>
      <c r="G330" s="12"/>
      <c r="H330" s="12"/>
      <c r="I330" s="144"/>
    </row>
    <row r="331" spans="1:9" s="3" customFormat="1" ht="15.75" outlineLevel="2" x14ac:dyDescent="0.2">
      <c r="A331" s="106"/>
      <c r="B331" s="147"/>
      <c r="C331" s="11" t="s">
        <v>92</v>
      </c>
      <c r="D331" s="12">
        <v>9241.1</v>
      </c>
      <c r="E331" s="12">
        <v>9171.7000000000007</v>
      </c>
      <c r="F331" s="12">
        <f t="shared" ref="F331" si="67">E331-D331</f>
        <v>-69.399999999999636</v>
      </c>
      <c r="G331" s="12">
        <v>8622.7000000000007</v>
      </c>
      <c r="H331" s="12">
        <v>8622.7000000000007</v>
      </c>
      <c r="I331" s="144"/>
    </row>
    <row r="332" spans="1:9" s="3" customFormat="1" ht="15.75" outlineLevel="2" x14ac:dyDescent="0.2">
      <c r="A332" s="107"/>
      <c r="B332" s="147"/>
      <c r="C332" s="11" t="s">
        <v>93</v>
      </c>
      <c r="D332" s="12"/>
      <c r="E332" s="12"/>
      <c r="F332" s="12"/>
      <c r="G332" s="12"/>
      <c r="H332" s="12"/>
      <c r="I332" s="145"/>
    </row>
    <row r="333" spans="1:9" ht="15.75" x14ac:dyDescent="0.2">
      <c r="A333" s="105" t="s">
        <v>245</v>
      </c>
      <c r="B333" s="140" t="s">
        <v>43</v>
      </c>
      <c r="C333" s="11" t="s">
        <v>87</v>
      </c>
      <c r="D333" s="12">
        <v>13513.5</v>
      </c>
      <c r="E333" s="12">
        <f>E336+E338</f>
        <v>13236.1</v>
      </c>
      <c r="F333" s="12">
        <f t="shared" ref="F333:H333" si="68">F336+F338</f>
        <v>-277.39999999999964</v>
      </c>
      <c r="G333" s="12">
        <f t="shared" si="68"/>
        <v>11081.1</v>
      </c>
      <c r="H333" s="12">
        <f t="shared" si="68"/>
        <v>11081.1</v>
      </c>
      <c r="I333" s="143" t="s">
        <v>249</v>
      </c>
    </row>
    <row r="334" spans="1:9" ht="15.75" x14ac:dyDescent="0.2">
      <c r="A334" s="106"/>
      <c r="B334" s="141"/>
      <c r="C334" s="11" t="s">
        <v>88</v>
      </c>
      <c r="D334" s="12"/>
      <c r="E334" s="12"/>
      <c r="F334" s="12"/>
      <c r="G334" s="12"/>
      <c r="H334" s="12"/>
      <c r="I334" s="144"/>
    </row>
    <row r="335" spans="1:9" ht="15.75" x14ac:dyDescent="0.2">
      <c r="A335" s="106"/>
      <c r="B335" s="141"/>
      <c r="C335" s="11" t="s">
        <v>89</v>
      </c>
      <c r="D335" s="12"/>
      <c r="E335" s="12"/>
      <c r="F335" s="12"/>
      <c r="G335" s="12"/>
      <c r="H335" s="12"/>
      <c r="I335" s="144"/>
    </row>
    <row r="336" spans="1:9" ht="15.75" x14ac:dyDescent="0.2">
      <c r="A336" s="106"/>
      <c r="B336" s="141"/>
      <c r="C336" s="11" t="s">
        <v>90</v>
      </c>
      <c r="D336" s="12">
        <v>1605.4</v>
      </c>
      <c r="E336" s="12">
        <v>1605.4</v>
      </c>
      <c r="F336" s="12">
        <f>E336-D336</f>
        <v>0</v>
      </c>
      <c r="G336" s="12">
        <v>0</v>
      </c>
      <c r="H336" s="12">
        <v>0</v>
      </c>
      <c r="I336" s="144"/>
    </row>
    <row r="337" spans="1:13" ht="15.75" x14ac:dyDescent="0.2">
      <c r="A337" s="106"/>
      <c r="B337" s="141"/>
      <c r="C337" s="11" t="s">
        <v>91</v>
      </c>
      <c r="D337" s="12"/>
      <c r="E337" s="12"/>
      <c r="F337" s="12"/>
      <c r="G337" s="12"/>
      <c r="H337" s="12"/>
      <c r="I337" s="144"/>
    </row>
    <row r="338" spans="1:13" ht="15.75" x14ac:dyDescent="0.2">
      <c r="A338" s="106"/>
      <c r="B338" s="141"/>
      <c r="C338" s="11" t="s">
        <v>92</v>
      </c>
      <c r="D338" s="12">
        <v>11908.1</v>
      </c>
      <c r="E338" s="12">
        <v>11630.7</v>
      </c>
      <c r="F338" s="12">
        <f t="shared" ref="F338" si="69">E338-D338</f>
        <v>-277.39999999999964</v>
      </c>
      <c r="G338" s="12">
        <v>11081.1</v>
      </c>
      <c r="H338" s="12">
        <v>11081.1</v>
      </c>
      <c r="I338" s="144"/>
    </row>
    <row r="339" spans="1:13" ht="15.75" x14ac:dyDescent="0.2">
      <c r="A339" s="107"/>
      <c r="B339" s="142"/>
      <c r="C339" s="11" t="s">
        <v>93</v>
      </c>
      <c r="D339" s="12"/>
      <c r="E339" s="12"/>
      <c r="F339" s="12"/>
      <c r="G339" s="12"/>
      <c r="H339" s="12"/>
      <c r="I339" s="145"/>
    </row>
    <row r="343" spans="1:13" s="16" customFormat="1" ht="38.25" customHeight="1" x14ac:dyDescent="0.25">
      <c r="A343" s="23"/>
      <c r="B343" s="25" t="s">
        <v>258</v>
      </c>
      <c r="C343" s="25"/>
      <c r="D343" s="26"/>
      <c r="E343" s="26"/>
      <c r="F343" s="26"/>
      <c r="G343" s="26"/>
      <c r="H343" s="24"/>
      <c r="I343" s="72" t="s">
        <v>259</v>
      </c>
      <c r="J343" s="24"/>
      <c r="K343" s="24"/>
      <c r="L343" s="24"/>
      <c r="M343" s="33"/>
    </row>
  </sheetData>
  <customSheetViews>
    <customSheetView guid="{0128B7C0-7A9F-4F66-8054-5BD4C513B16A}" scale="70" showPageBreaks="1" printArea="1" showAutoFilter="1" topLeftCell="A2006">
      <selection activeCell="A406" sqref="A406:A412"/>
      <rowBreaks count="2" manualBreakCount="2">
        <brk id="1389" max="8" man="1"/>
        <brk id="1433" max="8" man="1"/>
      </rowBreaks>
      <pageMargins left="0.19685039370078741" right="0.19685039370078741" top="0.19685039370078741" bottom="0.19685039370078741" header="0.31496062992125984" footer="0.31496062992125984"/>
      <pageSetup paperSize="9" scale="39" orientation="landscape" r:id="rId1"/>
      <autoFilter ref="A6:I2030"/>
    </customSheetView>
    <customSheetView guid="{D4F41135-9A0E-47CD-82B9-17EDA30167E2}" showPageBreaks="1" printArea="1" showAutoFilter="1" topLeftCell="B543">
      <selection activeCell="B546" sqref="B546:I552"/>
      <rowBreaks count="2" manualBreakCount="2">
        <brk id="1389" max="8" man="1"/>
        <brk id="1433" max="8" man="1"/>
      </rowBreaks>
      <pageMargins left="0.19685039370078741" right="0.19685039370078741" top="0.19685039370078741" bottom="0.19685039370078741" header="0.31496062992125984" footer="0.31496062992125984"/>
      <pageSetup paperSize="9" scale="39" orientation="landscape" r:id="rId2"/>
      <autoFilter ref="A6:I2030"/>
    </customSheetView>
    <customSheetView guid="{DB3F036E-BA58-4DF8-8B1B-59D570BDE98B}" scale="70" showPageBreaks="1" printArea="1" showAutoFilter="1" topLeftCell="B1944">
      <selection activeCell="D1903" sqref="D1903"/>
      <rowBreaks count="2" manualBreakCount="2">
        <brk id="1389" max="8" man="1"/>
        <brk id="1433" max="8" man="1"/>
      </rowBreaks>
      <pageMargins left="0.19685039370078741" right="0.19685039370078741" top="0.19685039370078741" bottom="0.19685039370078741" header="0.31496062992125984" footer="0.31496062992125984"/>
      <pageSetup paperSize="9" scale="39" orientation="landscape" r:id="rId3"/>
      <autoFilter ref="A6:I2030"/>
    </customSheetView>
  </customSheetViews>
  <mergeCells count="152">
    <mergeCell ref="A6:I6"/>
    <mergeCell ref="A8:A10"/>
    <mergeCell ref="B8:B10"/>
    <mergeCell ref="C8:C10"/>
    <mergeCell ref="D8:F8"/>
    <mergeCell ref="I8:I10"/>
    <mergeCell ref="D9:E9"/>
    <mergeCell ref="F9:F10"/>
    <mergeCell ref="G8:H8"/>
    <mergeCell ref="G9:G10"/>
    <mergeCell ref="H9:H10"/>
    <mergeCell ref="B60:B66"/>
    <mergeCell ref="A67:A73"/>
    <mergeCell ref="B67:B73"/>
    <mergeCell ref="A46:A52"/>
    <mergeCell ref="B46:B52"/>
    <mergeCell ref="A53:A59"/>
    <mergeCell ref="B53:B59"/>
    <mergeCell ref="A11:A17"/>
    <mergeCell ref="B11:B17"/>
    <mergeCell ref="A32:A38"/>
    <mergeCell ref="B32:B38"/>
    <mergeCell ref="A39:A45"/>
    <mergeCell ref="B39:B45"/>
    <mergeCell ref="A18:A24"/>
    <mergeCell ref="B18:B24"/>
    <mergeCell ref="A25:A31"/>
    <mergeCell ref="B25:B31"/>
    <mergeCell ref="A242:A248"/>
    <mergeCell ref="B242:B248"/>
    <mergeCell ref="A249:A255"/>
    <mergeCell ref="B249:B255"/>
    <mergeCell ref="A214:A220"/>
    <mergeCell ref="B214:B220"/>
    <mergeCell ref="A221:A227"/>
    <mergeCell ref="B221:B227"/>
    <mergeCell ref="A186:A192"/>
    <mergeCell ref="B186:B192"/>
    <mergeCell ref="A200:A206"/>
    <mergeCell ref="B200:B206"/>
    <mergeCell ref="A207:A213"/>
    <mergeCell ref="B207:B213"/>
    <mergeCell ref="I11:I17"/>
    <mergeCell ref="I18:I24"/>
    <mergeCell ref="I25:I31"/>
    <mergeCell ref="I32:I38"/>
    <mergeCell ref="I39:I45"/>
    <mergeCell ref="I46:I52"/>
    <mergeCell ref="I53:I59"/>
    <mergeCell ref="A235:A241"/>
    <mergeCell ref="B235:B241"/>
    <mergeCell ref="A165:A171"/>
    <mergeCell ref="B165:B171"/>
    <mergeCell ref="A172:A178"/>
    <mergeCell ref="B172:B178"/>
    <mergeCell ref="A109:A115"/>
    <mergeCell ref="B109:B115"/>
    <mergeCell ref="A116:A122"/>
    <mergeCell ref="B116:B122"/>
    <mergeCell ref="A81:A87"/>
    <mergeCell ref="B81:B87"/>
    <mergeCell ref="A88:A94"/>
    <mergeCell ref="B88:B94"/>
    <mergeCell ref="A95:A101"/>
    <mergeCell ref="B95:B101"/>
    <mergeCell ref="A60:A66"/>
    <mergeCell ref="I116:I122"/>
    <mergeCell ref="I123:I129"/>
    <mergeCell ref="I130:I136"/>
    <mergeCell ref="I144:I150"/>
    <mergeCell ref="I151:I157"/>
    <mergeCell ref="I158:I164"/>
    <mergeCell ref="I165:I171"/>
    <mergeCell ref="I60:I66"/>
    <mergeCell ref="I67:I73"/>
    <mergeCell ref="I81:I87"/>
    <mergeCell ref="I88:I94"/>
    <mergeCell ref="I95:I101"/>
    <mergeCell ref="I102:I108"/>
    <mergeCell ref="I109:I115"/>
    <mergeCell ref="A130:A136"/>
    <mergeCell ref="B130:B136"/>
    <mergeCell ref="A102:A108"/>
    <mergeCell ref="B102:B108"/>
    <mergeCell ref="I249:I255"/>
    <mergeCell ref="I256:I262"/>
    <mergeCell ref="I263:I269"/>
    <mergeCell ref="I277:I283"/>
    <mergeCell ref="I284:I290"/>
    <mergeCell ref="A284:A290"/>
    <mergeCell ref="B284:B290"/>
    <mergeCell ref="A256:A262"/>
    <mergeCell ref="B256:B262"/>
    <mergeCell ref="A263:A269"/>
    <mergeCell ref="B263:B269"/>
    <mergeCell ref="A277:A283"/>
    <mergeCell ref="B277:B283"/>
    <mergeCell ref="I186:I192"/>
    <mergeCell ref="I200:I206"/>
    <mergeCell ref="I207:I213"/>
    <mergeCell ref="I214:I220"/>
    <mergeCell ref="I221:I227"/>
    <mergeCell ref="I235:I241"/>
    <mergeCell ref="I242:I248"/>
    <mergeCell ref="A270:A276"/>
    <mergeCell ref="B270:B276"/>
    <mergeCell ref="I270:I276"/>
    <mergeCell ref="A193:A199"/>
    <mergeCell ref="B193:B199"/>
    <mergeCell ref="I193:I199"/>
    <mergeCell ref="B74:B80"/>
    <mergeCell ref="I74:I80"/>
    <mergeCell ref="B137:B143"/>
    <mergeCell ref="I137:I143"/>
    <mergeCell ref="B179:B185"/>
    <mergeCell ref="A74:A80"/>
    <mergeCell ref="A137:A143"/>
    <mergeCell ref="A179:A185"/>
    <mergeCell ref="I179:I185"/>
    <mergeCell ref="I172:I178"/>
    <mergeCell ref="A144:A150"/>
    <mergeCell ref="B144:B150"/>
    <mergeCell ref="A151:A157"/>
    <mergeCell ref="B151:B157"/>
    <mergeCell ref="A158:A164"/>
    <mergeCell ref="B158:B164"/>
    <mergeCell ref="A123:A129"/>
    <mergeCell ref="B123:B129"/>
    <mergeCell ref="A333:A339"/>
    <mergeCell ref="B333:B339"/>
    <mergeCell ref="I333:I339"/>
    <mergeCell ref="A228:A234"/>
    <mergeCell ref="B228:B234"/>
    <mergeCell ref="I228:I234"/>
    <mergeCell ref="A298:A304"/>
    <mergeCell ref="B298:B304"/>
    <mergeCell ref="I298:I304"/>
    <mergeCell ref="A305:A311"/>
    <mergeCell ref="B305:B311"/>
    <mergeCell ref="I305:I311"/>
    <mergeCell ref="A312:A318"/>
    <mergeCell ref="B312:B318"/>
    <mergeCell ref="I312:I318"/>
    <mergeCell ref="A319:A325"/>
    <mergeCell ref="B319:B325"/>
    <mergeCell ref="I319:I325"/>
    <mergeCell ref="A326:A332"/>
    <mergeCell ref="B326:B332"/>
    <mergeCell ref="I326:I332"/>
    <mergeCell ref="A291:A297"/>
    <mergeCell ref="B291:B297"/>
    <mergeCell ref="I291:I297"/>
  </mergeCells>
  <pageMargins left="0.39370078740157483" right="0.39370078740157483" top="1.1811023622047245" bottom="0.59055118110236227" header="0.31496062992125984" footer="0.31496062992125984"/>
  <pageSetup paperSize="9" scale="46" fitToHeight="60" orientation="landscape" r:id="rId4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rep:2.48.0.175</dc:description>
  <cp:lastModifiedBy>User</cp:lastModifiedBy>
  <cp:lastPrinted>2021-03-10T08:43:59Z</cp:lastPrinted>
  <dcterms:created xsi:type="dcterms:W3CDTF">2020-01-22T03:45:48Z</dcterms:created>
  <dcterms:modified xsi:type="dcterms:W3CDTF">2021-04-29T02:26:00Z</dcterms:modified>
</cp:coreProperties>
</file>