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040" windowWidth="20610" windowHeight="10665" activeTab="2"/>
  </bookViews>
  <sheets>
    <sheet name="Приложение 1" sheetId="1" r:id="rId1"/>
    <sheet name="Приложение 2" sheetId="2" r:id="rId2"/>
    <sheet name="Приложение 3" sheetId="6" r:id="rId3"/>
  </sheets>
  <definedNames>
    <definedName name="_xlnm._FilterDatabase" localSheetId="1" hidden="1">'Приложение 2'!$G$1:$M$52</definedName>
    <definedName name="_xlnm.Print_Titles" localSheetId="0">'Приложение 1'!$4:$6</definedName>
    <definedName name="_xlnm.Print_Titles" localSheetId="1">'Приложение 2'!$6:$9</definedName>
    <definedName name="_xlnm.Print_Titles" localSheetId="2">'Приложение 3'!$5:$8</definedName>
    <definedName name="_xlnm.Print_Area" localSheetId="0">'Приложение 1'!$A$1:$K$22</definedName>
    <definedName name="_xlnm.Print_Area" localSheetId="1">'Приложение 2'!$A$1:$M$37</definedName>
    <definedName name="_xlnm.Print_Area" localSheetId="2">'Приложение 3'!$A$1:$I$108</definedName>
  </definedNames>
  <calcPr calcId="145621"/>
</workbook>
</file>

<file path=xl/calcChain.xml><?xml version="1.0" encoding="utf-8"?>
<calcChain xmlns="http://schemas.openxmlformats.org/spreadsheetml/2006/main">
  <c r="L11" i="2" l="1"/>
  <c r="K11" i="2"/>
  <c r="L13" i="2"/>
  <c r="K13" i="2"/>
  <c r="L14" i="2"/>
  <c r="K14" i="2"/>
  <c r="I11" i="2"/>
  <c r="I13" i="2"/>
  <c r="I14" i="2"/>
  <c r="H13" i="1"/>
  <c r="H10" i="6"/>
  <c r="H15" i="6"/>
  <c r="H17" i="6"/>
  <c r="H22" i="6"/>
  <c r="G10" i="6"/>
  <c r="G15" i="6"/>
  <c r="G17" i="6"/>
  <c r="G22" i="6"/>
  <c r="F12" i="6"/>
  <c r="F13" i="6"/>
  <c r="F14" i="6"/>
  <c r="F15" i="6"/>
  <c r="F16" i="6"/>
  <c r="F17" i="6"/>
  <c r="F19" i="6"/>
  <c r="F20" i="6"/>
  <c r="F21" i="6"/>
  <c r="F22" i="6"/>
  <c r="F23" i="6"/>
  <c r="F10" i="6"/>
  <c r="E10" i="6"/>
  <c r="E15" i="6"/>
  <c r="E17" i="6"/>
  <c r="E22" i="6"/>
  <c r="D10" i="6"/>
  <c r="D15" i="6"/>
  <c r="D17" i="6"/>
  <c r="D22" i="6"/>
  <c r="H99" i="6"/>
  <c r="G99" i="6"/>
  <c r="E99" i="6"/>
  <c r="D99" i="6"/>
  <c r="H92" i="6"/>
  <c r="G92" i="6"/>
  <c r="E92" i="6"/>
  <c r="D92" i="6"/>
  <c r="H85" i="6"/>
  <c r="G85" i="6"/>
  <c r="E85" i="6"/>
  <c r="D85" i="6"/>
  <c r="H78" i="6"/>
  <c r="G78" i="6"/>
  <c r="E78" i="6"/>
  <c r="D78" i="6"/>
  <c r="H71" i="6"/>
  <c r="G71" i="6"/>
  <c r="E71" i="6"/>
  <c r="D71" i="6"/>
  <c r="H64" i="6"/>
  <c r="G64" i="6"/>
  <c r="F64" i="6"/>
  <c r="E64" i="6"/>
  <c r="D64" i="6"/>
  <c r="H57" i="6"/>
  <c r="G57" i="6"/>
  <c r="E57" i="6"/>
  <c r="D57" i="6"/>
  <c r="H50" i="6"/>
  <c r="G50" i="6"/>
  <c r="E50" i="6"/>
  <c r="D50" i="6"/>
  <c r="H43" i="6"/>
  <c r="G43" i="6"/>
  <c r="E43" i="6"/>
  <c r="D43" i="6"/>
  <c r="H36" i="6"/>
  <c r="G36" i="6"/>
  <c r="F36" i="6"/>
  <c r="E36" i="6"/>
  <c r="D36" i="6"/>
  <c r="H29" i="6"/>
  <c r="G29" i="6"/>
  <c r="H24" i="6"/>
  <c r="G24" i="6"/>
  <c r="E24" i="6"/>
  <c r="D29" i="6"/>
  <c r="I17" i="2"/>
  <c r="I15" i="2" s="1"/>
  <c r="L15" i="2"/>
  <c r="L17" i="2"/>
  <c r="K15" i="2"/>
  <c r="K17" i="2"/>
  <c r="L18" i="2"/>
  <c r="K18" i="2"/>
  <c r="I18" i="2"/>
  <c r="J13" i="2"/>
  <c r="J17" i="2"/>
  <c r="J18" i="2"/>
  <c r="J14" i="2" s="1"/>
  <c r="J15" i="2" l="1"/>
  <c r="J11" i="2" s="1"/>
  <c r="H15" i="1"/>
  <c r="F100" i="6" l="1"/>
  <c r="F99" i="6"/>
  <c r="F94" i="6" s="1"/>
  <c r="F98" i="6"/>
  <c r="F97" i="6"/>
  <c r="F96" i="6"/>
  <c r="H94" i="6"/>
  <c r="G94" i="6"/>
  <c r="E94" i="6"/>
  <c r="D94" i="6"/>
  <c r="F93" i="6"/>
  <c r="F92" i="6"/>
  <c r="F91" i="6"/>
  <c r="F90" i="6"/>
  <c r="F89" i="6"/>
  <c r="H87" i="6"/>
  <c r="G87" i="6"/>
  <c r="F87" i="6"/>
  <c r="E87" i="6"/>
  <c r="D87" i="6"/>
  <c r="F86" i="6"/>
  <c r="F85" i="6"/>
  <c r="F84" i="6"/>
  <c r="F83" i="6"/>
  <c r="F82" i="6"/>
  <c r="H80" i="6"/>
  <c r="G80" i="6"/>
  <c r="F80" i="6"/>
  <c r="E80" i="6"/>
  <c r="D80" i="6"/>
  <c r="F79" i="6"/>
  <c r="F78" i="6"/>
  <c r="F77" i="6"/>
  <c r="F76" i="6"/>
  <c r="F75" i="6"/>
  <c r="H73" i="6"/>
  <c r="G73" i="6"/>
  <c r="F73" i="6"/>
  <c r="E73" i="6"/>
  <c r="D73" i="6"/>
  <c r="F72" i="6"/>
  <c r="F71" i="6"/>
  <c r="F70" i="6"/>
  <c r="F69" i="6"/>
  <c r="F68" i="6"/>
  <c r="H66" i="6"/>
  <c r="G66" i="6"/>
  <c r="F66" i="6"/>
  <c r="E66" i="6"/>
  <c r="D66" i="6"/>
  <c r="F59" i="6"/>
  <c r="F65" i="6"/>
  <c r="F63" i="6"/>
  <c r="F62" i="6"/>
  <c r="F61" i="6"/>
  <c r="H59" i="6"/>
  <c r="G59" i="6"/>
  <c r="E59" i="6"/>
  <c r="D59" i="6"/>
  <c r="F58" i="6"/>
  <c r="F57" i="6"/>
  <c r="F56" i="6"/>
  <c r="F55" i="6"/>
  <c r="F54" i="6"/>
  <c r="H52" i="6"/>
  <c r="G52" i="6"/>
  <c r="F52" i="6"/>
  <c r="E52" i="6"/>
  <c r="D52" i="6"/>
  <c r="F51" i="6"/>
  <c r="F50" i="6"/>
  <c r="F49" i="6"/>
  <c r="F48" i="6"/>
  <c r="F47" i="6"/>
  <c r="H45" i="6"/>
  <c r="G45" i="6"/>
  <c r="F45" i="6"/>
  <c r="E45" i="6"/>
  <c r="D45" i="6"/>
  <c r="F44" i="6"/>
  <c r="F43" i="6"/>
  <c r="F38" i="6" s="1"/>
  <c r="F42" i="6"/>
  <c r="F41" i="6"/>
  <c r="F40" i="6"/>
  <c r="H38" i="6"/>
  <c r="G38" i="6"/>
  <c r="E38" i="6"/>
  <c r="D38" i="6"/>
  <c r="F37" i="6"/>
  <c r="F31" i="6"/>
  <c r="F35" i="6"/>
  <c r="F34" i="6"/>
  <c r="F33" i="6"/>
  <c r="H31" i="6"/>
  <c r="G31" i="6"/>
  <c r="E31" i="6"/>
  <c r="D31" i="6"/>
  <c r="F24" i="6"/>
  <c r="D24" i="6"/>
  <c r="F29" i="6"/>
  <c r="F30" i="6"/>
  <c r="F28" i="6"/>
  <c r="F27" i="6"/>
  <c r="F26" i="6"/>
  <c r="H10" i="1" l="1"/>
  <c r="H12" i="1" l="1"/>
  <c r="H11" i="1" l="1"/>
</calcChain>
</file>

<file path=xl/sharedStrings.xml><?xml version="1.0" encoding="utf-8"?>
<sst xmlns="http://schemas.openxmlformats.org/spreadsheetml/2006/main" count="309" uniqueCount="133">
  <si>
    <t>№ п/п</t>
  </si>
  <si>
    <t>Весовой критерий</t>
  </si>
  <si>
    <t>Плановый период</t>
  </si>
  <si>
    <t>значение на конец года</t>
  </si>
  <si>
    <t>факт</t>
  </si>
  <si>
    <t>план</t>
  </si>
  <si>
    <t>Наименовние ГРБС</t>
  </si>
  <si>
    <t xml:space="preserve">Код бюджетной классификации </t>
  </si>
  <si>
    <t>Расходы по годам</t>
  </si>
  <si>
    <t>ГРБС</t>
  </si>
  <si>
    <t>Рз Пр</t>
  </si>
  <si>
    <t>ЦСР</t>
  </si>
  <si>
    <t>ВР</t>
  </si>
  <si>
    <t>плановый период</t>
  </si>
  <si>
    <t>Подпрограмма 1</t>
  </si>
  <si>
    <t>Ед. 
измерения</t>
  </si>
  <si>
    <t>%</t>
  </si>
  <si>
    <t>Х</t>
  </si>
  <si>
    <t>X</t>
  </si>
  <si>
    <t>чел.</t>
  </si>
  <si>
    <t>Статус</t>
  </si>
  <si>
    <t>Муниципальная программа</t>
  </si>
  <si>
    <t>в том числе по ГРБС</t>
  </si>
  <si>
    <t>всего расходные обязательства по подпрограмме</t>
  </si>
  <si>
    <t>всего расходные обязательства по программе</t>
  </si>
  <si>
    <t>Источники финансирования</t>
  </si>
  <si>
    <t xml:space="preserve">Всего </t>
  </si>
  <si>
    <t>в том числе:</t>
  </si>
  <si>
    <t>федеральный бюджет</t>
  </si>
  <si>
    <t>краевой бюджет</t>
  </si>
  <si>
    <t>внебюджетные источники *</t>
  </si>
  <si>
    <t>юридические лица</t>
  </si>
  <si>
    <t>Возмещение Почетным гражданам города Ачинска абонентской платы за пользование телефоном</t>
  </si>
  <si>
    <t>Выплата Почетным гражданам города Ачинска ежемесячного пожизненного дополнительного денежного содержания</t>
  </si>
  <si>
    <t>Проведение городских социально значимых мероприятий и при обеспечении участия в федеральных или краевых социально значимых мероприятиях</t>
  </si>
  <si>
    <t>Возмещение Почетным гражданам города Ачинска оплаты жилищно-коммунальных услуг</t>
  </si>
  <si>
    <t>1003</t>
  </si>
  <si>
    <t>244</t>
  </si>
  <si>
    <t>313</t>
  </si>
  <si>
    <t>323</t>
  </si>
  <si>
    <t>113</t>
  </si>
  <si>
    <t xml:space="preserve">Система социальной защиты населения города Ачинска </t>
  </si>
  <si>
    <t>Система социальной защиты населения города Ачинска</t>
  </si>
  <si>
    <t>1001</t>
  </si>
  <si>
    <t>0310087010</t>
  </si>
  <si>
    <t>0310087030</t>
  </si>
  <si>
    <t>0310087040</t>
  </si>
  <si>
    <t>0310087050</t>
  </si>
  <si>
    <t>0310087080</t>
  </si>
  <si>
    <t>0310087120</t>
  </si>
  <si>
    <t>0310087090</t>
  </si>
  <si>
    <t>0310087100</t>
  </si>
  <si>
    <t>0310087020</t>
  </si>
  <si>
    <t xml:space="preserve">"Повышение качества жизни отдельных категорий граждан, включая инвалидов, степени их социальной защищенности" </t>
  </si>
  <si>
    <t>Комитет по управлению муниципальным имуществом администрации города Ачинска</t>
  </si>
  <si>
    <t xml:space="preserve"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
</t>
  </si>
  <si>
    <t>2019 год</t>
  </si>
  <si>
    <r>
      <t>Информация об использовании бюджетных ассигнований бюджета города, федерального и кревого бюджетов, 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</t>
    </r>
    <r>
      <rPr>
        <b/>
        <sz val="11"/>
        <color rgb="FF000000"/>
        <rFont val="Times New Roman"/>
        <family val="1"/>
        <charset val="204"/>
      </rPr>
      <t xml:space="preserve"> (с расшифровкой по главным распорядителям средств бюджета города, подпрограммам, отдельным мероприятиям программы, а также по годам реализации муниципальной программы)</t>
    </r>
  </si>
  <si>
    <t>Приложение № 1</t>
  </si>
  <si>
    <t>Статус (муниципальная программа, подпрограмма)</t>
  </si>
  <si>
    <t>Наименование  муниципальной программы</t>
  </si>
  <si>
    <t>бюджет города</t>
  </si>
  <si>
    <t>Цель, целевые показатели, задачи, показатели результативности</t>
  </si>
  <si>
    <t xml:space="preserve">Примечание (причины невыполнения показателей по муниципальной программе, выбор действий по преодолению)
</t>
  </si>
  <si>
    <t>Приложение № 3</t>
  </si>
  <si>
    <t>2020 год</t>
  </si>
  <si>
    <t>3.</t>
  </si>
  <si>
    <t>1.</t>
  </si>
  <si>
    <t>2.</t>
  </si>
  <si>
    <t>4.</t>
  </si>
  <si>
    <t>5.</t>
  </si>
  <si>
    <t>6.</t>
  </si>
  <si>
    <t>7.</t>
  </si>
  <si>
    <t xml:space="preserve">Целевой показатель  3.
Количество детей школьного возраста и студентов  из малоимущих семей, получающих меры социальной поддержки за счет средств  бюджета города.
</t>
  </si>
  <si>
    <t xml:space="preserve">Целевой показатель  4. 
Уровень исполнения средств бюджета города, выделенных на реализацию муниципальной программы.
</t>
  </si>
  <si>
    <t>8.</t>
  </si>
  <si>
    <t>9.</t>
  </si>
  <si>
    <t>не менее 99</t>
  </si>
  <si>
    <t xml:space="preserve">Целевой показатель  5.
Количество граждан, принявших участие в городских социально значимых мероприятиях.
</t>
  </si>
  <si>
    <t>Задача 1: Предоставление дополнительных мер социальной поддержки отдельным категориям граждан города Ачинска</t>
  </si>
  <si>
    <t>Цель 1: Повышение эффективности социальной поддержки граждан города Ачинска</t>
  </si>
  <si>
    <t>Мероприятие 1.1.</t>
  </si>
  <si>
    <t>Мероприятие 1.4.</t>
  </si>
  <si>
    <t>Мероприятие 1.5.</t>
  </si>
  <si>
    <t>Мероприятие 1.6.</t>
  </si>
  <si>
    <t>Мероприятие 1.7.</t>
  </si>
  <si>
    <t>Мероприятие 1.8.</t>
  </si>
  <si>
    <t>Мероприятие 1.9.</t>
  </si>
  <si>
    <t>0310087130</t>
  </si>
  <si>
    <t>Мероприятие 1.2.</t>
  </si>
  <si>
    <t>321</t>
  </si>
  <si>
    <t>Дополнительные меры социальной поддержки отдельным категориям граждан, проживающих в домах системы социального обслуживания населения города Ачинска, при оплате содержания вахт</t>
  </si>
  <si>
    <t>Мероприятие 1.10.</t>
  </si>
  <si>
    <t>Мероприятие 2.1.</t>
  </si>
  <si>
    <t>Информация об использовании бюджетных ассигнований бюджета города, федерального и краевого бюджетов, иных средств на реализацию программы с указанием плановых и фактических значений</t>
  </si>
  <si>
    <t>0310087070</t>
  </si>
  <si>
    <t>Мероприятие 1.3.</t>
  </si>
  <si>
    <t>2021 год</t>
  </si>
  <si>
    <t>администрация города Ачинска</t>
  </si>
  <si>
    <t>2022 год</t>
  </si>
  <si>
    <t>730</t>
  </si>
  <si>
    <t>Предоставление единовременной адресной материальной помощи, гражданам, находящимся в трудной жизненной ситуации</t>
  </si>
  <si>
    <t xml:space="preserve">Предоставление срочной социальной помощи гражданам, находящимся в трудной жизненной ситуации
</t>
  </si>
  <si>
    <t>Выплата пенсии за выслугу лет лицам, замещавшим должности муниципальной службы в городе Ачинске</t>
  </si>
  <si>
    <t>Компенсация расходов на изготовление и ремонт зубных протезов (кроме драгоценных металлов, металлоакрила, металлокерамики и других дорогостоящих металлов) гражданам, достигшим 60 и 55 лет (соответственно мужчины и женщины), при отсутствии льгот по бесплатному изготовлению и ремонту зубных протезов, предоставляемых в соответствии с федеральным и краевым законодательством</t>
  </si>
  <si>
    <t>Компенсация лицам из малоимущих семей, обучающимся в образовательных организациях среднего и (или) высшего профессионального образования города Ачинска, в случаях их перевозки по муниципальным маршрутам регулярных перевозок на территории города Ачинска</t>
  </si>
  <si>
    <t>Компенсация законным представителям детей школьного возраста из малоимущих семей в случаях их перевозки по муниципальным маршрутам регулярных перевозок на территории города Ачинска</t>
  </si>
  <si>
    <t>Подпрограмма 1 "Повышение качества жизни отдельных категорий граждан, включая инвалидов, степени их социальной защищенности"</t>
  </si>
  <si>
    <t xml:space="preserve">Информация о целевых показателях  муниципальной программы и показателях результативности подпрограмм муниципальной программы города Ачинска </t>
  </si>
  <si>
    <t>Отклонение (+,-)</t>
  </si>
  <si>
    <t>Целевой показатель 1.
Численность граждан, попавших в трудную жизненную ситуацию и обратившихся за  адресной материальной помощью, срочной социальной помощью в управление.</t>
  </si>
  <si>
    <t>Целевой показатель 2.
Численность граждан обратившихся за компенсацией расходов на изготовление и ремонт зубных протезов</t>
  </si>
  <si>
    <t xml:space="preserve">Наименование муниципальной программы, подпрограммы </t>
  </si>
  <si>
    <t>Задача 2. Привлечение внимания общества и сохранение традиций в праздничные и памятные даты, отмечаемые в городе</t>
  </si>
  <si>
    <t>147 граждан получили адресную материальную помощь из 440 запланированных</t>
  </si>
  <si>
    <t xml:space="preserve">749 гражданам оказана срочная социальная помощь в виде продуктовых наборов из 500 запланированных. </t>
  </si>
  <si>
    <t>2 вахты содержатся ежегодно</t>
  </si>
  <si>
    <t>В июле 2020 года умер Почетый гражданин. С этого времени, компенсацию получали 8 человек вместо 9. Запланировано на 2020 год было 11 человек</t>
  </si>
  <si>
    <t>221 гражданин получил компенсацию из 270 запланированных.</t>
  </si>
  <si>
    <t>Компенсацию получили 78 человек из 150 запланированных.</t>
  </si>
  <si>
    <t>Компенсацию получили 53 человека из 200 запланированных.</t>
  </si>
  <si>
    <t>Предоставление срочной социальной помощи гражданам, находящимся в трудной жизненной ситуации</t>
  </si>
  <si>
    <t>Мероприятие 1.11.</t>
  </si>
  <si>
    <t>Из за ввода ограничений  связанных с распространением новой коронавирусной инфекции (COVID-19), был скорректирован план проведения социально-значимых мероприятий, согласно которому было охвачено наибоьшее количество участников.</t>
  </si>
  <si>
    <t>Приложение № 2</t>
  </si>
  <si>
    <t>В июле 2020 года умер Почетый гражданин. С этого времени, компенсацию получали 8 человек вместо 9. Запланировано на 2020 год было 11 человек.</t>
  </si>
  <si>
    <t>В июле 2020 года умер Почетый гражданин. С этого времени, выплату получали 15 человек вместо16. Запланировано на 2020 год было 18 человек.</t>
  </si>
  <si>
    <t xml:space="preserve">Выплату пенсии получили 71 человек, вместо запланированных 70. В течении года производили перерасчет пенсии (2 раза была индексация страховой части пенсии 01.01.2020 и 01.08.2020;  2 раза был увеличин оклад 01.06.2020 и 01.10.2020). </t>
  </si>
  <si>
    <t>Участников в мероприятиях фактически было больше 2 950 человек, вместо запланированных 1 803 человек.</t>
  </si>
  <si>
    <t>показатель муниципальной программы имеет абсолютную величину, социальные выплаты носят заявительный характер и спрогнозировать показатели с точностью до единицы не представляется возможным</t>
  </si>
  <si>
    <t>в связи с вводом ограничений  связанных с распространением новой коронавирусной инфекции (COVID-19), были отменены некоторые социально-значимые мероприятия</t>
  </si>
  <si>
    <t>Денежные ассигнования были освоены не в полном объеме, так как показатель муниципальной программы имеет абсолютную величину, социальные выплаты носят заявительный характер и спрогнозировать показатели с точностью до единицы не представляется возможным, также  из за ввода ограничений  связанных с распространением новой коронавирусной инфекции (COVID-19),  были отменены некоторые социально-значимые мероприятия.</t>
  </si>
  <si>
    <t>Показатель муниципальной программы имеет абсолютную величину, социальные выплаты носят заявительный характер и спрогнозировать показатели с точностью до единицы не представляется возможным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</si>
</sst>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7" fillId="0" borderId="0" xfId="0" applyFont="1"/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0" fillId="3" borderId="0" xfId="0" applyFill="1"/>
    <xf numFmtId="164" fontId="8" fillId="2" borderId="1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13" fillId="3" borderId="0" xfId="0" applyFont="1" applyFill="1"/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3" borderId="0" xfId="0" applyFont="1" applyFill="1"/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7" fillId="3" borderId="0" xfId="0" applyFont="1" applyFill="1"/>
    <xf numFmtId="0" fontId="1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/>
    <xf numFmtId="4" fontId="8" fillId="2" borderId="1" xfId="0" applyNumberFormat="1" applyFont="1" applyFill="1" applyBorder="1" applyAlignment="1"/>
    <xf numFmtId="4" fontId="1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164" fontId="11" fillId="3" borderId="1" xfId="0" applyNumberFormat="1" applyFont="1" applyFill="1" applyBorder="1" applyAlignment="1"/>
    <xf numFmtId="164" fontId="0" fillId="0" borderId="0" xfId="0" applyNumberFormat="1"/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/>
    <xf numFmtId="49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/>
    <xf numFmtId="0" fontId="1" fillId="0" borderId="0" xfId="0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164" fontId="7" fillId="3" borderId="0" xfId="0" applyNumberFormat="1" applyFont="1" applyFill="1" applyBorder="1"/>
    <xf numFmtId="4" fontId="7" fillId="3" borderId="0" xfId="0" applyNumberFormat="1" applyFont="1" applyFill="1" applyBorder="1"/>
    <xf numFmtId="0" fontId="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vertical="top" wrapText="1"/>
    </xf>
    <xf numFmtId="0" fontId="7" fillId="3" borderId="0" xfId="0" applyFont="1" applyFill="1" applyAlignment="1"/>
    <xf numFmtId="0" fontId="10" fillId="2" borderId="0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14" fillId="3" borderId="7" xfId="0" applyNumberFormat="1" applyFont="1" applyFill="1" applyBorder="1" applyAlignment="1">
      <alignment horizontal="center" vertical="top" wrapText="1"/>
    </xf>
    <xf numFmtId="49" fontId="14" fillId="3" borderId="8" xfId="0" applyNumberFormat="1" applyFont="1" applyFill="1" applyBorder="1" applyAlignment="1">
      <alignment horizontal="center" vertical="top" wrapText="1"/>
    </xf>
    <xf numFmtId="49" fontId="14" fillId="3" borderId="9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topLeftCell="A10" zoomScaleNormal="100" zoomScaleSheetLayoutView="100" workbookViewId="0">
      <selection activeCell="A20" sqref="A20:B22"/>
    </sheetView>
  </sheetViews>
  <sheetFormatPr defaultRowHeight="15" x14ac:dyDescent="0.25"/>
  <cols>
    <col min="1" max="1" width="5.7109375" customWidth="1"/>
    <col min="2" max="2" width="26.42578125" customWidth="1"/>
    <col min="3" max="3" width="10.42578125" customWidth="1"/>
    <col min="6" max="6" width="12.42578125" customWidth="1"/>
    <col min="7" max="7" width="11.85546875" customWidth="1"/>
    <col min="8" max="8" width="16" customWidth="1"/>
    <col min="9" max="9" width="11.140625" customWidth="1"/>
    <col min="10" max="10" width="10.7109375" customWidth="1"/>
    <col min="11" max="11" width="32.140625" customWidth="1"/>
  </cols>
  <sheetData>
    <row r="1" spans="1:11" ht="15.75" customHeight="1" x14ac:dyDescent="0.25">
      <c r="A1" s="151"/>
      <c r="B1" s="151"/>
      <c r="C1" s="151"/>
      <c r="D1" s="151"/>
      <c r="E1" s="151"/>
      <c r="F1" s="49"/>
      <c r="G1" s="49"/>
      <c r="H1" s="49"/>
      <c r="I1" s="153" t="s">
        <v>58</v>
      </c>
      <c r="J1" s="153"/>
      <c r="K1" s="153"/>
    </row>
    <row r="2" spans="1:11" ht="15.75" x14ac:dyDescent="0.25">
      <c r="A2" s="151"/>
      <c r="B2" s="151"/>
      <c r="C2" s="151"/>
      <c r="D2" s="151"/>
      <c r="E2" s="151"/>
      <c r="F2" s="49"/>
      <c r="G2" s="49"/>
      <c r="H2" s="49"/>
      <c r="I2" s="154"/>
      <c r="J2" s="154"/>
      <c r="K2" s="154"/>
    </row>
    <row r="3" spans="1:11" ht="33" customHeight="1" x14ac:dyDescent="0.25">
      <c r="A3" s="152" t="s">
        <v>108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19.5" customHeight="1" x14ac:dyDescent="0.25">
      <c r="A4" s="140" t="s">
        <v>0</v>
      </c>
      <c r="B4" s="143" t="s">
        <v>62</v>
      </c>
      <c r="C4" s="143" t="s">
        <v>15</v>
      </c>
      <c r="D4" s="143" t="s">
        <v>1</v>
      </c>
      <c r="E4" s="147" t="s">
        <v>56</v>
      </c>
      <c r="F4" s="143" t="s">
        <v>65</v>
      </c>
      <c r="G4" s="143"/>
      <c r="H4" s="143"/>
      <c r="I4" s="143" t="s">
        <v>2</v>
      </c>
      <c r="J4" s="143"/>
      <c r="K4" s="140" t="s">
        <v>63</v>
      </c>
    </row>
    <row r="5" spans="1:11" ht="48.75" customHeight="1" x14ac:dyDescent="0.25">
      <c r="A5" s="141"/>
      <c r="B5" s="143"/>
      <c r="C5" s="143"/>
      <c r="D5" s="143"/>
      <c r="E5" s="148"/>
      <c r="F5" s="149" t="s">
        <v>3</v>
      </c>
      <c r="G5" s="150"/>
      <c r="H5" s="140" t="s">
        <v>109</v>
      </c>
      <c r="I5" s="140" t="s">
        <v>97</v>
      </c>
      <c r="J5" s="143" t="s">
        <v>99</v>
      </c>
      <c r="K5" s="141"/>
    </row>
    <row r="6" spans="1:11" ht="24" customHeight="1" x14ac:dyDescent="0.25">
      <c r="A6" s="142"/>
      <c r="B6" s="143"/>
      <c r="C6" s="143"/>
      <c r="D6" s="143"/>
      <c r="E6" s="48" t="s">
        <v>4</v>
      </c>
      <c r="F6" s="48" t="s">
        <v>5</v>
      </c>
      <c r="G6" s="48" t="s">
        <v>4</v>
      </c>
      <c r="H6" s="142"/>
      <c r="I6" s="142"/>
      <c r="J6" s="143"/>
      <c r="K6" s="142"/>
    </row>
    <row r="7" spans="1:11" ht="29.25" customHeight="1" x14ac:dyDescent="0.25">
      <c r="A7" s="46" t="s">
        <v>67</v>
      </c>
      <c r="B7" s="144" t="s">
        <v>107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1:11" s="18" customFormat="1" ht="15" customHeight="1" x14ac:dyDescent="0.25">
      <c r="A8" s="16" t="s">
        <v>68</v>
      </c>
      <c r="B8" s="136" t="s">
        <v>80</v>
      </c>
      <c r="C8" s="136"/>
      <c r="D8" s="136"/>
      <c r="E8" s="136"/>
      <c r="F8" s="136"/>
      <c r="G8" s="136"/>
      <c r="H8" s="136"/>
      <c r="I8" s="136"/>
      <c r="J8" s="136"/>
      <c r="K8" s="17"/>
    </row>
    <row r="9" spans="1:11" s="26" customFormat="1" ht="15.75" customHeight="1" x14ac:dyDescent="0.25">
      <c r="A9" s="29" t="s">
        <v>66</v>
      </c>
      <c r="B9" s="135" t="s">
        <v>79</v>
      </c>
      <c r="C9" s="135"/>
      <c r="D9" s="135"/>
      <c r="E9" s="135"/>
      <c r="F9" s="135"/>
      <c r="G9" s="135"/>
      <c r="H9" s="135"/>
      <c r="I9" s="135"/>
      <c r="J9" s="135"/>
      <c r="K9" s="23"/>
    </row>
    <row r="10" spans="1:11" s="22" customFormat="1" ht="126.75" customHeight="1" x14ac:dyDescent="0.25">
      <c r="A10" s="27" t="s">
        <v>69</v>
      </c>
      <c r="B10" s="23" t="s">
        <v>110</v>
      </c>
      <c r="C10" s="24" t="s">
        <v>19</v>
      </c>
      <c r="D10" s="41">
        <v>0.2</v>
      </c>
      <c r="E10" s="43">
        <v>1124</v>
      </c>
      <c r="F10" s="43">
        <v>940</v>
      </c>
      <c r="G10" s="61">
        <v>896</v>
      </c>
      <c r="H10" s="43">
        <f>F10-G10</f>
        <v>44</v>
      </c>
      <c r="I10" s="24">
        <v>940</v>
      </c>
      <c r="J10" s="24">
        <v>940</v>
      </c>
      <c r="K10" s="115" t="s">
        <v>132</v>
      </c>
    </row>
    <row r="11" spans="1:11" s="26" customFormat="1" ht="100.5" customHeight="1" x14ac:dyDescent="0.25">
      <c r="A11" s="27" t="s">
        <v>70</v>
      </c>
      <c r="B11" s="28" t="s">
        <v>111</v>
      </c>
      <c r="C11" s="24" t="s">
        <v>19</v>
      </c>
      <c r="D11" s="25">
        <v>0.2</v>
      </c>
      <c r="E11" s="50">
        <v>324</v>
      </c>
      <c r="F11" s="50">
        <v>270</v>
      </c>
      <c r="G11" s="50">
        <v>221</v>
      </c>
      <c r="H11" s="50">
        <f>F11-G11</f>
        <v>49</v>
      </c>
      <c r="I11" s="24">
        <v>270</v>
      </c>
      <c r="J11" s="24">
        <v>270</v>
      </c>
      <c r="K11" s="115" t="s">
        <v>132</v>
      </c>
    </row>
    <row r="12" spans="1:11" s="22" customFormat="1" ht="123" customHeight="1" x14ac:dyDescent="0.25">
      <c r="A12" s="27" t="s">
        <v>71</v>
      </c>
      <c r="B12" s="28" t="s">
        <v>73</v>
      </c>
      <c r="C12" s="24" t="s">
        <v>19</v>
      </c>
      <c r="D12" s="25">
        <v>0.2</v>
      </c>
      <c r="E12" s="50">
        <v>313</v>
      </c>
      <c r="F12" s="50">
        <v>350</v>
      </c>
      <c r="G12" s="50">
        <v>131</v>
      </c>
      <c r="H12" s="50">
        <f>F12-G12</f>
        <v>219</v>
      </c>
      <c r="I12" s="24">
        <v>350</v>
      </c>
      <c r="J12" s="24">
        <v>350</v>
      </c>
      <c r="K12" s="115" t="s">
        <v>132</v>
      </c>
    </row>
    <row r="13" spans="1:11" s="22" customFormat="1" ht="183" customHeight="1" x14ac:dyDescent="0.25">
      <c r="A13" s="27" t="s">
        <v>72</v>
      </c>
      <c r="B13" s="28" t="s">
        <v>74</v>
      </c>
      <c r="C13" s="24" t="s">
        <v>16</v>
      </c>
      <c r="D13" s="25">
        <v>0.2</v>
      </c>
      <c r="E13" s="50">
        <v>100</v>
      </c>
      <c r="F13" s="50" t="s">
        <v>77</v>
      </c>
      <c r="G13" s="50">
        <v>98.89</v>
      </c>
      <c r="H13" s="50">
        <f>99-G13</f>
        <v>0.10999999999999943</v>
      </c>
      <c r="I13" s="40" t="s">
        <v>77</v>
      </c>
      <c r="J13" s="40" t="s">
        <v>77</v>
      </c>
      <c r="K13" s="114" t="s">
        <v>131</v>
      </c>
    </row>
    <row r="14" spans="1:11" s="22" customFormat="1" x14ac:dyDescent="0.25">
      <c r="A14" s="42" t="s">
        <v>75</v>
      </c>
      <c r="B14" s="137" t="s">
        <v>113</v>
      </c>
      <c r="C14" s="138"/>
      <c r="D14" s="138"/>
      <c r="E14" s="138"/>
      <c r="F14" s="138"/>
      <c r="G14" s="138"/>
      <c r="H14" s="138"/>
      <c r="I14" s="138"/>
      <c r="J14" s="138"/>
      <c r="K14" s="139"/>
    </row>
    <row r="15" spans="1:11" s="22" customFormat="1" ht="106.5" customHeight="1" x14ac:dyDescent="0.25">
      <c r="A15" s="42" t="s">
        <v>76</v>
      </c>
      <c r="B15" s="28" t="s">
        <v>78</v>
      </c>
      <c r="C15" s="40" t="s">
        <v>19</v>
      </c>
      <c r="D15" s="41">
        <v>0.2</v>
      </c>
      <c r="E15" s="50">
        <v>2965</v>
      </c>
      <c r="F15" s="50">
        <v>1803</v>
      </c>
      <c r="G15" s="50">
        <v>2950</v>
      </c>
      <c r="H15" s="50">
        <f>G15-F15</f>
        <v>1147</v>
      </c>
      <c r="I15" s="40">
        <v>1803</v>
      </c>
      <c r="J15" s="40">
        <v>1803</v>
      </c>
      <c r="K15" s="115" t="s">
        <v>123</v>
      </c>
    </row>
    <row r="17" spans="1:7" ht="16.5" customHeight="1" x14ac:dyDescent="0.25"/>
    <row r="18" spans="1:7" ht="18.75" customHeight="1" x14ac:dyDescent="0.3">
      <c r="A18" s="134"/>
      <c r="B18" s="134"/>
      <c r="C18" s="134"/>
      <c r="D18" s="9"/>
      <c r="G18" s="9"/>
    </row>
    <row r="19" spans="1:7" ht="18.75" customHeight="1" x14ac:dyDescent="0.3">
      <c r="A19" s="47"/>
      <c r="B19" s="47"/>
      <c r="C19" s="47"/>
      <c r="D19" s="9"/>
    </row>
    <row r="20" spans="1:7" ht="18.75" customHeight="1" x14ac:dyDescent="0.3">
      <c r="A20" s="47"/>
      <c r="B20" s="47"/>
      <c r="C20" s="47"/>
      <c r="D20" s="9"/>
    </row>
    <row r="21" spans="1:7" x14ac:dyDescent="0.25">
      <c r="A21" s="10"/>
    </row>
    <row r="22" spans="1:7" x14ac:dyDescent="0.25">
      <c r="A22" s="10"/>
    </row>
    <row r="23" spans="1:7" ht="15.75" x14ac:dyDescent="0.25">
      <c r="A23" s="4"/>
    </row>
  </sheetData>
  <mergeCells count="25">
    <mergeCell ref="F5:G5"/>
    <mergeCell ref="D1:D2"/>
    <mergeCell ref="E1:E2"/>
    <mergeCell ref="A3:K3"/>
    <mergeCell ref="I1:K1"/>
    <mergeCell ref="A1:A2"/>
    <mergeCell ref="B1:B2"/>
    <mergeCell ref="C1:C2"/>
    <mergeCell ref="I2:K2"/>
    <mergeCell ref="A18:C18"/>
    <mergeCell ref="B9:J9"/>
    <mergeCell ref="B8:J8"/>
    <mergeCell ref="B14:K14"/>
    <mergeCell ref="A4:A6"/>
    <mergeCell ref="B4:B6"/>
    <mergeCell ref="C4:C6"/>
    <mergeCell ref="D4:D6"/>
    <mergeCell ref="B7:K7"/>
    <mergeCell ref="E4:E5"/>
    <mergeCell ref="I5:I6"/>
    <mergeCell ref="J5:J6"/>
    <mergeCell ref="K4:K6"/>
    <mergeCell ref="I4:J4"/>
    <mergeCell ref="F4:H4"/>
    <mergeCell ref="H5:H6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topLeftCell="A28" zoomScaleNormal="100" zoomScaleSheetLayoutView="100" workbookViewId="0">
      <selection activeCell="I11" sqref="I11"/>
    </sheetView>
  </sheetViews>
  <sheetFormatPr defaultRowHeight="15" x14ac:dyDescent="0.25"/>
  <cols>
    <col min="1" max="1" width="6.140625" style="14" customWidth="1"/>
    <col min="2" max="2" width="16.28515625" style="14" customWidth="1"/>
    <col min="3" max="3" width="25.28515625" style="133" customWidth="1"/>
    <col min="4" max="4" width="27.85546875" style="58" customWidth="1"/>
    <col min="5" max="5" width="6.7109375" style="1" customWidth="1"/>
    <col min="6" max="6" width="7.28515625" style="1" customWidth="1"/>
    <col min="7" max="7" width="9.7109375" style="58" customWidth="1"/>
    <col min="8" max="8" width="9.85546875" style="1" customWidth="1"/>
    <col min="9" max="9" width="11.85546875" style="58" customWidth="1"/>
    <col min="10" max="10" width="10.7109375" style="58" customWidth="1"/>
    <col min="11" max="12" width="10" style="1" customWidth="1"/>
    <col min="13" max="13" width="25.7109375" style="1" customWidth="1"/>
    <col min="14" max="16384" width="9.140625" style="1"/>
  </cols>
  <sheetData>
    <row r="1" spans="1:13" ht="15.75" customHeight="1" x14ac:dyDescent="0.25">
      <c r="B1" s="169"/>
      <c r="C1" s="162"/>
      <c r="D1" s="162"/>
      <c r="E1" s="164"/>
      <c r="F1" s="164"/>
      <c r="G1" s="162"/>
      <c r="H1" s="164"/>
      <c r="I1" s="162"/>
      <c r="J1" s="162"/>
      <c r="K1" s="153" t="s">
        <v>124</v>
      </c>
      <c r="L1" s="153"/>
      <c r="M1" s="153"/>
    </row>
    <row r="2" spans="1:13" ht="15.75" x14ac:dyDescent="0.25">
      <c r="B2" s="169"/>
      <c r="C2" s="162"/>
      <c r="D2" s="162"/>
      <c r="E2" s="164"/>
      <c r="F2" s="164"/>
      <c r="G2" s="162"/>
      <c r="H2" s="164"/>
      <c r="I2" s="162"/>
      <c r="J2" s="162"/>
      <c r="K2" s="154"/>
      <c r="L2" s="154"/>
      <c r="M2" s="154"/>
    </row>
    <row r="3" spans="1:13" x14ac:dyDescent="0.25">
      <c r="B3" s="15"/>
      <c r="C3" s="116"/>
      <c r="D3" s="54"/>
      <c r="E3" s="3"/>
      <c r="F3" s="3"/>
      <c r="G3" s="54"/>
      <c r="H3" s="3"/>
      <c r="I3" s="116"/>
      <c r="J3" s="116"/>
      <c r="K3" s="44"/>
      <c r="L3" s="44"/>
      <c r="M3" s="3"/>
    </row>
    <row r="4" spans="1:13" ht="65.25" customHeight="1" x14ac:dyDescent="0.25">
      <c r="A4" s="166" t="s">
        <v>57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ht="35.25" customHeight="1" x14ac:dyDescent="0.25">
      <c r="B5" s="15"/>
      <c r="C5" s="116"/>
      <c r="D5" s="54"/>
      <c r="E5" s="3"/>
      <c r="F5" s="3"/>
      <c r="G5" s="54"/>
      <c r="H5" s="3"/>
      <c r="I5" s="116"/>
      <c r="J5" s="116"/>
      <c r="K5" s="44"/>
      <c r="L5" s="44"/>
      <c r="M5" s="3"/>
    </row>
    <row r="6" spans="1:13" ht="42" customHeight="1" x14ac:dyDescent="0.25">
      <c r="A6" s="143" t="s">
        <v>0</v>
      </c>
      <c r="B6" s="163" t="s">
        <v>59</v>
      </c>
      <c r="C6" s="167" t="s">
        <v>60</v>
      </c>
      <c r="D6" s="167" t="s">
        <v>6</v>
      </c>
      <c r="E6" s="163" t="s">
        <v>7</v>
      </c>
      <c r="F6" s="163"/>
      <c r="G6" s="163"/>
      <c r="H6" s="163"/>
      <c r="I6" s="168" t="s">
        <v>8</v>
      </c>
      <c r="J6" s="168"/>
      <c r="K6" s="168"/>
      <c r="L6" s="168"/>
      <c r="M6" s="163" t="s">
        <v>55</v>
      </c>
    </row>
    <row r="7" spans="1:13" x14ac:dyDescent="0.25">
      <c r="A7" s="143"/>
      <c r="B7" s="163"/>
      <c r="C7" s="167"/>
      <c r="D7" s="167"/>
      <c r="E7" s="163" t="s">
        <v>9</v>
      </c>
      <c r="F7" s="163" t="s">
        <v>10</v>
      </c>
      <c r="G7" s="167" t="s">
        <v>11</v>
      </c>
      <c r="H7" s="163" t="s">
        <v>12</v>
      </c>
      <c r="I7" s="167" t="s">
        <v>65</v>
      </c>
      <c r="J7" s="167"/>
      <c r="K7" s="163" t="s">
        <v>13</v>
      </c>
      <c r="L7" s="163"/>
      <c r="M7" s="163"/>
    </row>
    <row r="8" spans="1:13" s="11" customFormat="1" ht="24.75" customHeight="1" x14ac:dyDescent="0.25">
      <c r="A8" s="143"/>
      <c r="B8" s="163"/>
      <c r="C8" s="167"/>
      <c r="D8" s="167"/>
      <c r="E8" s="163"/>
      <c r="F8" s="163"/>
      <c r="G8" s="167"/>
      <c r="H8" s="163"/>
      <c r="I8" s="167"/>
      <c r="J8" s="167"/>
      <c r="K8" s="163"/>
      <c r="L8" s="163"/>
      <c r="M8" s="163"/>
    </row>
    <row r="9" spans="1:13" ht="37.5" customHeight="1" x14ac:dyDescent="0.25">
      <c r="A9" s="143"/>
      <c r="B9" s="163"/>
      <c r="C9" s="167"/>
      <c r="D9" s="167"/>
      <c r="E9" s="163"/>
      <c r="F9" s="163"/>
      <c r="G9" s="167"/>
      <c r="H9" s="163"/>
      <c r="I9" s="117" t="s">
        <v>5</v>
      </c>
      <c r="J9" s="117" t="s">
        <v>4</v>
      </c>
      <c r="K9" s="45" t="s">
        <v>97</v>
      </c>
      <c r="L9" s="45" t="s">
        <v>99</v>
      </c>
      <c r="M9" s="163"/>
    </row>
    <row r="10" spans="1:13" x14ac:dyDescent="0.25">
      <c r="A10" s="48">
        <v>1</v>
      </c>
      <c r="B10" s="51">
        <v>2</v>
      </c>
      <c r="C10" s="117">
        <v>3</v>
      </c>
      <c r="D10" s="53">
        <v>4</v>
      </c>
      <c r="E10" s="51">
        <v>5</v>
      </c>
      <c r="F10" s="51">
        <v>6</v>
      </c>
      <c r="G10" s="53">
        <v>7</v>
      </c>
      <c r="H10" s="51">
        <v>8</v>
      </c>
      <c r="I10" s="117">
        <v>9</v>
      </c>
      <c r="J10" s="117">
        <v>10</v>
      </c>
      <c r="K10" s="51">
        <v>19</v>
      </c>
      <c r="L10" s="51">
        <v>20</v>
      </c>
      <c r="M10" s="51">
        <v>21</v>
      </c>
    </row>
    <row r="11" spans="1:13" ht="29.25" customHeight="1" x14ac:dyDescent="0.25">
      <c r="A11" s="143">
        <v>1</v>
      </c>
      <c r="B11" s="163" t="s">
        <v>21</v>
      </c>
      <c r="C11" s="167" t="s">
        <v>41</v>
      </c>
      <c r="D11" s="59" t="s">
        <v>24</v>
      </c>
      <c r="E11" s="35" t="s">
        <v>18</v>
      </c>
      <c r="F11" s="35" t="s">
        <v>18</v>
      </c>
      <c r="G11" s="55" t="s">
        <v>18</v>
      </c>
      <c r="H11" s="35" t="s">
        <v>18</v>
      </c>
      <c r="I11" s="118">
        <f>I13+I14</f>
        <v>15094.802</v>
      </c>
      <c r="J11" s="65">
        <f>J15</f>
        <v>14927.730999999996</v>
      </c>
      <c r="K11" s="63">
        <f>K13+K14</f>
        <v>15761.973999999998</v>
      </c>
      <c r="L11" s="63">
        <f>L13+L14</f>
        <v>15919.798999999999</v>
      </c>
      <c r="M11" s="165"/>
    </row>
    <row r="12" spans="1:13" x14ac:dyDescent="0.25">
      <c r="A12" s="143"/>
      <c r="B12" s="163"/>
      <c r="C12" s="167"/>
      <c r="D12" s="59" t="s">
        <v>22</v>
      </c>
      <c r="E12" s="35"/>
      <c r="F12" s="35"/>
      <c r="G12" s="55"/>
      <c r="H12" s="35"/>
      <c r="I12" s="65"/>
      <c r="J12" s="65"/>
      <c r="K12" s="63"/>
      <c r="L12" s="63"/>
      <c r="M12" s="165"/>
    </row>
    <row r="13" spans="1:13" x14ac:dyDescent="0.25">
      <c r="A13" s="143"/>
      <c r="B13" s="163"/>
      <c r="C13" s="167"/>
      <c r="D13" s="59" t="s">
        <v>98</v>
      </c>
      <c r="E13" s="35">
        <v>730</v>
      </c>
      <c r="F13" s="35" t="s">
        <v>18</v>
      </c>
      <c r="G13" s="55" t="s">
        <v>18</v>
      </c>
      <c r="H13" s="35" t="s">
        <v>18</v>
      </c>
      <c r="I13" s="118">
        <f t="shared" ref="I13:L14" si="0">I17</f>
        <v>10113.744999999999</v>
      </c>
      <c r="J13" s="65">
        <f t="shared" si="0"/>
        <v>9946.6739999999972</v>
      </c>
      <c r="K13" s="63">
        <f t="shared" si="0"/>
        <v>10780.916999999999</v>
      </c>
      <c r="L13" s="63">
        <f t="shared" si="0"/>
        <v>10938.742</v>
      </c>
      <c r="M13" s="165"/>
    </row>
    <row r="14" spans="1:13" ht="38.25" x14ac:dyDescent="0.25">
      <c r="A14" s="143"/>
      <c r="B14" s="163"/>
      <c r="C14" s="167"/>
      <c r="D14" s="59" t="s">
        <v>54</v>
      </c>
      <c r="E14" s="35">
        <v>162</v>
      </c>
      <c r="F14" s="35" t="s">
        <v>18</v>
      </c>
      <c r="G14" s="55" t="s">
        <v>18</v>
      </c>
      <c r="H14" s="35" t="s">
        <v>18</v>
      </c>
      <c r="I14" s="71">
        <f t="shared" si="0"/>
        <v>4981.0569999999998</v>
      </c>
      <c r="J14" s="65">
        <f t="shared" si="0"/>
        <v>4981.0569999999998</v>
      </c>
      <c r="K14" s="65">
        <f t="shared" si="0"/>
        <v>4981.0569999999998</v>
      </c>
      <c r="L14" s="65">
        <f t="shared" si="0"/>
        <v>4981.0569999999998</v>
      </c>
      <c r="M14" s="165"/>
    </row>
    <row r="15" spans="1:13" ht="30" customHeight="1" x14ac:dyDescent="0.25">
      <c r="A15" s="143">
        <v>2</v>
      </c>
      <c r="B15" s="171" t="s">
        <v>14</v>
      </c>
      <c r="C15" s="172" t="s">
        <v>53</v>
      </c>
      <c r="D15" s="60" t="s">
        <v>23</v>
      </c>
      <c r="E15" s="12" t="s">
        <v>17</v>
      </c>
      <c r="F15" s="12" t="s">
        <v>18</v>
      </c>
      <c r="G15" s="56" t="s">
        <v>18</v>
      </c>
      <c r="H15" s="12" t="s">
        <v>18</v>
      </c>
      <c r="I15" s="78">
        <f>I17+I18</f>
        <v>15094.802</v>
      </c>
      <c r="J15" s="78">
        <f>J17+J18</f>
        <v>14927.730999999996</v>
      </c>
      <c r="K15" s="64">
        <f>K17+K18</f>
        <v>15761.973999999998</v>
      </c>
      <c r="L15" s="64">
        <f>L17+L18</f>
        <v>15919.798999999999</v>
      </c>
      <c r="M15" s="165"/>
    </row>
    <row r="16" spans="1:13" x14ac:dyDescent="0.25">
      <c r="A16" s="143"/>
      <c r="B16" s="171"/>
      <c r="C16" s="172"/>
      <c r="D16" s="60" t="s">
        <v>22</v>
      </c>
      <c r="E16" s="12"/>
      <c r="F16" s="12"/>
      <c r="G16" s="56"/>
      <c r="H16" s="12"/>
      <c r="I16" s="78"/>
      <c r="J16" s="78"/>
      <c r="K16" s="64"/>
      <c r="L16" s="64"/>
      <c r="M16" s="165"/>
    </row>
    <row r="17" spans="1:13" x14ac:dyDescent="0.25">
      <c r="A17" s="143"/>
      <c r="B17" s="171"/>
      <c r="C17" s="172"/>
      <c r="D17" s="60" t="s">
        <v>98</v>
      </c>
      <c r="E17" s="12">
        <v>730</v>
      </c>
      <c r="F17" s="12" t="s">
        <v>17</v>
      </c>
      <c r="G17" s="56" t="s">
        <v>17</v>
      </c>
      <c r="H17" s="12" t="s">
        <v>17</v>
      </c>
      <c r="I17" s="78">
        <f>I19+I20+I21+I22+I23+I24+I26+I27+I28+I29+I30+I31</f>
        <v>10113.744999999999</v>
      </c>
      <c r="J17" s="78">
        <f>J19+J20+J21+J22+J23+J24+J26+J27+J28+J29+J30+J31</f>
        <v>9946.6739999999972</v>
      </c>
      <c r="K17" s="64">
        <f>K19+K20+K21+K22+K23+K24+K26+K27+K28+K29+K30+K31</f>
        <v>10780.916999999999</v>
      </c>
      <c r="L17" s="64">
        <f>L19+L20+L21+L22+L23+L24+L26+L27+L28+L29+L30+L31</f>
        <v>10938.742</v>
      </c>
      <c r="M17" s="165"/>
    </row>
    <row r="18" spans="1:13" ht="45.75" customHeight="1" x14ac:dyDescent="0.25">
      <c r="A18" s="143"/>
      <c r="B18" s="171"/>
      <c r="C18" s="172"/>
      <c r="D18" s="60" t="s">
        <v>54</v>
      </c>
      <c r="E18" s="12">
        <v>162</v>
      </c>
      <c r="F18" s="12" t="s">
        <v>17</v>
      </c>
      <c r="G18" s="56">
        <v>0</v>
      </c>
      <c r="H18" s="12" t="s">
        <v>17</v>
      </c>
      <c r="I18" s="78">
        <f>I25</f>
        <v>4981.0569999999998</v>
      </c>
      <c r="J18" s="78">
        <f>J25</f>
        <v>4981.0569999999998</v>
      </c>
      <c r="K18" s="64">
        <f>K25</f>
        <v>4981.0569999999998</v>
      </c>
      <c r="L18" s="64">
        <f>L25</f>
        <v>4981.0569999999998</v>
      </c>
      <c r="M18" s="165"/>
    </row>
    <row r="19" spans="1:13" customFormat="1" ht="66" customHeight="1" x14ac:dyDescent="0.25">
      <c r="A19" s="79">
        <v>3</v>
      </c>
      <c r="B19" s="80" t="s">
        <v>81</v>
      </c>
      <c r="C19" s="130" t="s">
        <v>101</v>
      </c>
      <c r="D19" s="80" t="s">
        <v>98</v>
      </c>
      <c r="E19" s="81" t="s">
        <v>100</v>
      </c>
      <c r="F19" s="81" t="s">
        <v>36</v>
      </c>
      <c r="G19" s="82" t="s">
        <v>44</v>
      </c>
      <c r="H19" s="83">
        <v>321</v>
      </c>
      <c r="I19" s="119">
        <v>905</v>
      </c>
      <c r="J19" s="119">
        <v>881.91</v>
      </c>
      <c r="K19" s="84">
        <v>2222</v>
      </c>
      <c r="L19" s="84">
        <v>2222</v>
      </c>
      <c r="M19" s="69" t="s">
        <v>114</v>
      </c>
    </row>
    <row r="20" spans="1:13" customFormat="1" ht="63.75" x14ac:dyDescent="0.25">
      <c r="A20" s="85">
        <v>4</v>
      </c>
      <c r="B20" s="86" t="s">
        <v>89</v>
      </c>
      <c r="C20" s="59" t="s">
        <v>102</v>
      </c>
      <c r="D20" s="87" t="s">
        <v>98</v>
      </c>
      <c r="E20" s="88" t="s">
        <v>100</v>
      </c>
      <c r="F20" s="88" t="s">
        <v>36</v>
      </c>
      <c r="G20" s="88" t="s">
        <v>88</v>
      </c>
      <c r="H20" s="86">
        <v>323</v>
      </c>
      <c r="I20" s="119">
        <v>524.67999999999995</v>
      </c>
      <c r="J20" s="119">
        <v>524.67999999999995</v>
      </c>
      <c r="K20" s="84">
        <v>244.745</v>
      </c>
      <c r="L20" s="84">
        <v>244.685</v>
      </c>
      <c r="M20" s="62" t="s">
        <v>115</v>
      </c>
    </row>
    <row r="21" spans="1:13" customFormat="1" ht="77.25" customHeight="1" x14ac:dyDescent="0.25">
      <c r="A21" s="89">
        <v>5</v>
      </c>
      <c r="B21" s="90" t="s">
        <v>96</v>
      </c>
      <c r="C21" s="131" t="s">
        <v>32</v>
      </c>
      <c r="D21" s="90" t="s">
        <v>98</v>
      </c>
      <c r="E21" s="105">
        <v>730</v>
      </c>
      <c r="F21" s="91" t="s">
        <v>36</v>
      </c>
      <c r="G21" s="92" t="s">
        <v>52</v>
      </c>
      <c r="H21" s="93" t="s">
        <v>90</v>
      </c>
      <c r="I21" s="119">
        <v>35.179000000000002</v>
      </c>
      <c r="J21" s="119">
        <v>34.54</v>
      </c>
      <c r="K21" s="84">
        <v>46.069000000000003</v>
      </c>
      <c r="L21" s="84">
        <v>50.048999999999999</v>
      </c>
      <c r="M21" s="68" t="s">
        <v>125</v>
      </c>
    </row>
    <row r="22" spans="1:13" customFormat="1" ht="78.75" customHeight="1" x14ac:dyDescent="0.25">
      <c r="A22" s="79">
        <v>6</v>
      </c>
      <c r="B22" s="80" t="s">
        <v>82</v>
      </c>
      <c r="C22" s="130" t="s">
        <v>33</v>
      </c>
      <c r="D22" s="80" t="s">
        <v>98</v>
      </c>
      <c r="E22" s="81" t="s">
        <v>100</v>
      </c>
      <c r="F22" s="94" t="s">
        <v>36</v>
      </c>
      <c r="G22" s="94" t="s">
        <v>45</v>
      </c>
      <c r="H22" s="88" t="s">
        <v>38</v>
      </c>
      <c r="I22" s="119">
        <v>963.78200000000004</v>
      </c>
      <c r="J22" s="119">
        <v>962.15</v>
      </c>
      <c r="K22" s="84">
        <v>1204.617</v>
      </c>
      <c r="L22" s="84">
        <v>1319.9159999999999</v>
      </c>
      <c r="M22" s="68" t="s">
        <v>126</v>
      </c>
    </row>
    <row r="23" spans="1:13" customFormat="1" ht="115.5" customHeight="1" x14ac:dyDescent="0.25">
      <c r="A23" s="79">
        <v>7</v>
      </c>
      <c r="B23" s="80" t="s">
        <v>83</v>
      </c>
      <c r="C23" s="130" t="s">
        <v>103</v>
      </c>
      <c r="D23" s="80" t="s">
        <v>98</v>
      </c>
      <c r="E23" s="81" t="s">
        <v>100</v>
      </c>
      <c r="F23" s="94" t="s">
        <v>43</v>
      </c>
      <c r="G23" s="94" t="s">
        <v>46</v>
      </c>
      <c r="H23" s="86">
        <v>312</v>
      </c>
      <c r="I23" s="119">
        <v>4724.7960000000003</v>
      </c>
      <c r="J23" s="119">
        <v>4724.7700000000004</v>
      </c>
      <c r="K23" s="84">
        <v>3826.61</v>
      </c>
      <c r="L23" s="84">
        <v>3826.61</v>
      </c>
      <c r="M23" s="70" t="s">
        <v>127</v>
      </c>
    </row>
    <row r="24" spans="1:13" customFormat="1" ht="196.5" customHeight="1" x14ac:dyDescent="0.25">
      <c r="A24" s="79">
        <v>8</v>
      </c>
      <c r="B24" s="80" t="s">
        <v>84</v>
      </c>
      <c r="C24" s="132" t="s">
        <v>104</v>
      </c>
      <c r="D24" s="80" t="s">
        <v>98</v>
      </c>
      <c r="E24" s="83">
        <v>730</v>
      </c>
      <c r="F24" s="97" t="s">
        <v>36</v>
      </c>
      <c r="G24" s="94" t="s">
        <v>47</v>
      </c>
      <c r="H24" s="86">
        <v>321</v>
      </c>
      <c r="I24" s="120">
        <v>1320</v>
      </c>
      <c r="J24" s="119">
        <v>1308.1790000000001</v>
      </c>
      <c r="K24" s="84">
        <v>1636.2</v>
      </c>
      <c r="L24" s="84">
        <v>1636.2</v>
      </c>
      <c r="M24" s="68" t="s">
        <v>118</v>
      </c>
    </row>
    <row r="25" spans="1:13" customFormat="1" ht="103.5" customHeight="1" x14ac:dyDescent="0.25">
      <c r="A25" s="85">
        <v>9</v>
      </c>
      <c r="B25" s="86" t="s">
        <v>85</v>
      </c>
      <c r="C25" s="59" t="s">
        <v>91</v>
      </c>
      <c r="D25" s="87" t="s">
        <v>54</v>
      </c>
      <c r="E25" s="103">
        <v>162</v>
      </c>
      <c r="F25" s="93" t="s">
        <v>36</v>
      </c>
      <c r="G25" s="93" t="s">
        <v>95</v>
      </c>
      <c r="H25" s="93" t="s">
        <v>39</v>
      </c>
      <c r="I25" s="119">
        <v>4981.0569999999998</v>
      </c>
      <c r="J25" s="119">
        <v>4981.0569999999998</v>
      </c>
      <c r="K25" s="84">
        <v>4981.0569999999998</v>
      </c>
      <c r="L25" s="84">
        <v>4981.0569999999998</v>
      </c>
      <c r="M25" s="102" t="s">
        <v>116</v>
      </c>
    </row>
    <row r="26" spans="1:13" customFormat="1" ht="78.75" customHeight="1" x14ac:dyDescent="0.25">
      <c r="A26" s="79">
        <v>10</v>
      </c>
      <c r="B26" s="80" t="s">
        <v>86</v>
      </c>
      <c r="C26" s="132" t="s">
        <v>35</v>
      </c>
      <c r="D26" s="98" t="s">
        <v>98</v>
      </c>
      <c r="E26" s="83">
        <v>730</v>
      </c>
      <c r="F26" s="80">
        <v>1003</v>
      </c>
      <c r="G26" s="94" t="s">
        <v>49</v>
      </c>
      <c r="H26" s="86">
        <v>321</v>
      </c>
      <c r="I26" s="119">
        <v>112.346</v>
      </c>
      <c r="J26" s="119">
        <v>104.3</v>
      </c>
      <c r="K26" s="84">
        <v>290.06299999999999</v>
      </c>
      <c r="L26" s="84">
        <v>328.66899999999998</v>
      </c>
      <c r="M26" s="68" t="s">
        <v>117</v>
      </c>
    </row>
    <row r="27" spans="1:13" customFormat="1" ht="141" customHeight="1" x14ac:dyDescent="0.25">
      <c r="A27" s="79">
        <v>11</v>
      </c>
      <c r="B27" s="80" t="s">
        <v>87</v>
      </c>
      <c r="C27" s="132" t="s">
        <v>105</v>
      </c>
      <c r="D27" s="80" t="s">
        <v>98</v>
      </c>
      <c r="E27" s="83">
        <v>730</v>
      </c>
      <c r="F27" s="80">
        <v>1003</v>
      </c>
      <c r="G27" s="94" t="s">
        <v>50</v>
      </c>
      <c r="H27" s="86">
        <v>321</v>
      </c>
      <c r="I27" s="120">
        <v>88.9</v>
      </c>
      <c r="J27" s="119">
        <v>86.15</v>
      </c>
      <c r="K27" s="84">
        <v>155.43899999999999</v>
      </c>
      <c r="L27" s="84">
        <v>155.43899999999999</v>
      </c>
      <c r="M27" s="70" t="s">
        <v>119</v>
      </c>
    </row>
    <row r="28" spans="1:13" customFormat="1" ht="105" customHeight="1" x14ac:dyDescent="0.25">
      <c r="A28" s="79">
        <v>12</v>
      </c>
      <c r="B28" s="80" t="s">
        <v>92</v>
      </c>
      <c r="C28" s="132" t="s">
        <v>106</v>
      </c>
      <c r="D28" s="80" t="s">
        <v>98</v>
      </c>
      <c r="E28" s="83">
        <v>730</v>
      </c>
      <c r="F28" s="80">
        <v>1003</v>
      </c>
      <c r="G28" s="94" t="s">
        <v>51</v>
      </c>
      <c r="H28" s="86">
        <v>321</v>
      </c>
      <c r="I28" s="120">
        <v>48.021999999999998</v>
      </c>
      <c r="J28" s="119">
        <v>42.335000000000001</v>
      </c>
      <c r="K28" s="84">
        <v>207.25200000000001</v>
      </c>
      <c r="L28" s="84">
        <v>207.25200000000001</v>
      </c>
      <c r="M28" s="70" t="s">
        <v>120</v>
      </c>
    </row>
    <row r="29" spans="1:13" ht="17.25" customHeight="1" x14ac:dyDescent="0.25">
      <c r="A29" s="176">
        <v>13</v>
      </c>
      <c r="B29" s="156" t="s">
        <v>93</v>
      </c>
      <c r="C29" s="157" t="s">
        <v>34</v>
      </c>
      <c r="D29" s="160" t="s">
        <v>98</v>
      </c>
      <c r="E29" s="161">
        <v>730</v>
      </c>
      <c r="F29" s="155" t="s">
        <v>36</v>
      </c>
      <c r="G29" s="155" t="s">
        <v>48</v>
      </c>
      <c r="H29" s="93" t="s">
        <v>40</v>
      </c>
      <c r="I29" s="65">
        <v>0</v>
      </c>
      <c r="J29" s="65">
        <v>0</v>
      </c>
      <c r="K29" s="95">
        <v>54.4</v>
      </c>
      <c r="L29" s="95">
        <v>54.4</v>
      </c>
      <c r="M29" s="173" t="s">
        <v>128</v>
      </c>
    </row>
    <row r="30" spans="1:13" x14ac:dyDescent="0.25">
      <c r="A30" s="176"/>
      <c r="B30" s="156"/>
      <c r="C30" s="158"/>
      <c r="D30" s="160"/>
      <c r="E30" s="161"/>
      <c r="F30" s="155"/>
      <c r="G30" s="155"/>
      <c r="H30" s="93" t="s">
        <v>37</v>
      </c>
      <c r="I30" s="65">
        <v>624.46199999999999</v>
      </c>
      <c r="J30" s="65">
        <v>620.69000000000005</v>
      </c>
      <c r="K30" s="96">
        <v>624.46199999999999</v>
      </c>
      <c r="L30" s="96">
        <v>624.46199999999999</v>
      </c>
      <c r="M30" s="174"/>
    </row>
    <row r="31" spans="1:13" ht="99" customHeight="1" x14ac:dyDescent="0.25">
      <c r="A31" s="176"/>
      <c r="B31" s="156"/>
      <c r="C31" s="159"/>
      <c r="D31" s="160"/>
      <c r="E31" s="161"/>
      <c r="F31" s="155"/>
      <c r="G31" s="155"/>
      <c r="H31" s="93" t="s">
        <v>39</v>
      </c>
      <c r="I31" s="121">
        <v>766.57799999999997</v>
      </c>
      <c r="J31" s="122">
        <v>656.97</v>
      </c>
      <c r="K31" s="99">
        <v>269.06</v>
      </c>
      <c r="L31" s="99">
        <v>269.06</v>
      </c>
      <c r="M31" s="175"/>
    </row>
    <row r="32" spans="1:13" s="11" customFormat="1" x14ac:dyDescent="0.25">
      <c r="A32" s="39"/>
      <c r="B32" s="13"/>
      <c r="C32" s="127"/>
      <c r="D32" s="57"/>
      <c r="G32" s="57"/>
      <c r="I32" s="57"/>
      <c r="J32" s="57"/>
    </row>
    <row r="33" spans="1:13" s="11" customFormat="1" x14ac:dyDescent="0.25">
      <c r="A33" s="39"/>
      <c r="B33" s="13"/>
      <c r="C33" s="127"/>
      <c r="D33" s="57"/>
      <c r="G33" s="57"/>
      <c r="I33" s="123"/>
      <c r="J33" s="124"/>
      <c r="K33" s="112"/>
      <c r="L33" s="112"/>
    </row>
    <row r="34" spans="1:13" customFormat="1" ht="18.75" customHeight="1" x14ac:dyDescent="0.3">
      <c r="A34" s="134"/>
      <c r="B34" s="134"/>
      <c r="C34" s="134"/>
      <c r="D34" s="9"/>
      <c r="E34" s="9"/>
      <c r="H34" s="170"/>
      <c r="I34" s="170"/>
      <c r="J34" s="18"/>
      <c r="M34" s="72"/>
    </row>
    <row r="35" spans="1:13" customFormat="1" ht="18.75" customHeight="1" x14ac:dyDescent="0.3">
      <c r="A35" s="67"/>
      <c r="B35" s="67"/>
      <c r="C35" s="126"/>
      <c r="D35" s="9"/>
      <c r="E35" s="9"/>
      <c r="I35" s="18"/>
      <c r="J35" s="18"/>
    </row>
    <row r="36" spans="1:13" customFormat="1" x14ac:dyDescent="0.25">
      <c r="A36" s="10"/>
      <c r="C36" s="18"/>
      <c r="I36" s="18"/>
      <c r="J36" s="18"/>
    </row>
    <row r="37" spans="1:13" customFormat="1" x14ac:dyDescent="0.25">
      <c r="A37" s="10"/>
      <c r="C37" s="18"/>
      <c r="I37" s="18"/>
      <c r="J37" s="18"/>
    </row>
  </sheetData>
  <mergeCells count="43">
    <mergeCell ref="H34:I34"/>
    <mergeCell ref="A34:C34"/>
    <mergeCell ref="M15:M18"/>
    <mergeCell ref="A6:A9"/>
    <mergeCell ref="A11:A14"/>
    <mergeCell ref="A15:A18"/>
    <mergeCell ref="F7:F9"/>
    <mergeCell ref="E7:E9"/>
    <mergeCell ref="B6:B9"/>
    <mergeCell ref="C6:C9"/>
    <mergeCell ref="B15:B18"/>
    <mergeCell ref="C15:C18"/>
    <mergeCell ref="B11:B14"/>
    <mergeCell ref="C11:C14"/>
    <mergeCell ref="M29:M31"/>
    <mergeCell ref="A29:A31"/>
    <mergeCell ref="B1:B2"/>
    <mergeCell ref="C1:C2"/>
    <mergeCell ref="D1:D2"/>
    <mergeCell ref="E1:E2"/>
    <mergeCell ref="F1:F2"/>
    <mergeCell ref="G1:G2"/>
    <mergeCell ref="M6:M9"/>
    <mergeCell ref="K1:M1"/>
    <mergeCell ref="H1:H2"/>
    <mergeCell ref="M11:M14"/>
    <mergeCell ref="K2:M2"/>
    <mergeCell ref="A4:M4"/>
    <mergeCell ref="G7:G9"/>
    <mergeCell ref="H7:H9"/>
    <mergeCell ref="D6:D9"/>
    <mergeCell ref="E6:H6"/>
    <mergeCell ref="I6:L6"/>
    <mergeCell ref="I7:J8"/>
    <mergeCell ref="K7:L8"/>
    <mergeCell ref="I1:I2"/>
    <mergeCell ref="J1:J2"/>
    <mergeCell ref="G29:G31"/>
    <mergeCell ref="B29:B31"/>
    <mergeCell ref="C29:C31"/>
    <mergeCell ref="D29:D31"/>
    <mergeCell ref="E29:E31"/>
    <mergeCell ref="F29:F3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view="pageBreakPreview" topLeftCell="A6" zoomScaleNormal="100" zoomScaleSheetLayoutView="100" workbookViewId="0">
      <pane ySplit="3" topLeftCell="A9" activePane="bottomLeft" state="frozen"/>
      <selection activeCell="A6" sqref="A6"/>
      <selection pane="bottomLeft" activeCell="D104" sqref="D104"/>
    </sheetView>
  </sheetViews>
  <sheetFormatPr defaultRowHeight="15" x14ac:dyDescent="0.25"/>
  <cols>
    <col min="1" max="1" width="16.140625" customWidth="1"/>
    <col min="2" max="2" width="25.5703125" style="18" customWidth="1"/>
    <col min="3" max="3" width="26.140625" customWidth="1"/>
    <col min="4" max="4" width="15.42578125" customWidth="1"/>
    <col min="5" max="5" width="14.28515625" customWidth="1"/>
    <col min="6" max="6" width="19" customWidth="1"/>
    <col min="7" max="8" width="10.28515625" customWidth="1"/>
    <col min="9" max="9" width="37.5703125" customWidth="1"/>
  </cols>
  <sheetData>
    <row r="1" spans="1:11" x14ac:dyDescent="0.25">
      <c r="H1" s="188" t="s">
        <v>64</v>
      </c>
      <c r="I1" s="188"/>
    </row>
    <row r="2" spans="1:11" ht="15.75" x14ac:dyDescent="0.25">
      <c r="G2" s="154"/>
      <c r="H2" s="154"/>
      <c r="I2" s="154"/>
      <c r="J2" s="154"/>
      <c r="K2" s="154"/>
    </row>
    <row r="3" spans="1:11" ht="57.75" customHeight="1" x14ac:dyDescent="0.25">
      <c r="A3" s="189" t="s">
        <v>94</v>
      </c>
      <c r="B3" s="189"/>
      <c r="C3" s="189"/>
      <c r="D3" s="189"/>
      <c r="E3" s="189"/>
      <c r="F3" s="189"/>
      <c r="G3" s="189"/>
      <c r="H3" s="189"/>
    </row>
    <row r="4" spans="1:11" ht="15.75" x14ac:dyDescent="0.25">
      <c r="A4" s="4"/>
    </row>
    <row r="5" spans="1:11" ht="15.75" customHeight="1" x14ac:dyDescent="0.25">
      <c r="A5" s="191" t="s">
        <v>20</v>
      </c>
      <c r="B5" s="167" t="s">
        <v>112</v>
      </c>
      <c r="C5" s="191" t="s">
        <v>25</v>
      </c>
      <c r="D5" s="168" t="s">
        <v>8</v>
      </c>
      <c r="E5" s="168"/>
      <c r="F5" s="168"/>
      <c r="G5" s="168"/>
      <c r="H5" s="168"/>
      <c r="I5" s="191" t="s">
        <v>55</v>
      </c>
      <c r="J5" s="180"/>
      <c r="K5" s="154"/>
    </row>
    <row r="6" spans="1:11" ht="22.5" customHeight="1" x14ac:dyDescent="0.25">
      <c r="A6" s="191"/>
      <c r="B6" s="167"/>
      <c r="C6" s="191"/>
      <c r="D6" s="192" t="s">
        <v>65</v>
      </c>
      <c r="E6" s="194"/>
      <c r="F6" s="193"/>
      <c r="G6" s="163" t="s">
        <v>13</v>
      </c>
      <c r="H6" s="163"/>
      <c r="I6" s="191"/>
      <c r="J6" s="180"/>
      <c r="K6" s="154"/>
    </row>
    <row r="7" spans="1:11" ht="32.25" customHeight="1" x14ac:dyDescent="0.25">
      <c r="A7" s="191"/>
      <c r="B7" s="167"/>
      <c r="C7" s="191"/>
      <c r="D7" s="192" t="s">
        <v>3</v>
      </c>
      <c r="E7" s="193"/>
      <c r="F7" s="195" t="s">
        <v>109</v>
      </c>
      <c r="G7" s="163"/>
      <c r="H7" s="163"/>
      <c r="I7" s="191"/>
      <c r="J7" s="180"/>
      <c r="K7" s="154"/>
    </row>
    <row r="8" spans="1:11" ht="29.25" customHeight="1" x14ac:dyDescent="0.25">
      <c r="A8" s="191"/>
      <c r="B8" s="167"/>
      <c r="C8" s="191"/>
      <c r="D8" s="66" t="s">
        <v>5</v>
      </c>
      <c r="E8" s="66" t="s">
        <v>4</v>
      </c>
      <c r="F8" s="196"/>
      <c r="G8" s="30" t="s">
        <v>97</v>
      </c>
      <c r="H8" s="30" t="s">
        <v>99</v>
      </c>
      <c r="I8" s="191"/>
      <c r="J8" s="180"/>
      <c r="K8" s="154"/>
    </row>
    <row r="9" spans="1:11" ht="15.75" x14ac:dyDescent="0.25">
      <c r="A9" s="37">
        <v>1</v>
      </c>
      <c r="B9" s="117">
        <v>2</v>
      </c>
      <c r="C9" s="37">
        <v>3</v>
      </c>
      <c r="D9" s="66">
        <v>6</v>
      </c>
      <c r="E9" s="66">
        <v>7</v>
      </c>
      <c r="F9" s="52">
        <v>6</v>
      </c>
      <c r="G9" s="37">
        <v>14</v>
      </c>
      <c r="H9" s="37">
        <v>15</v>
      </c>
      <c r="I9" s="37">
        <v>16</v>
      </c>
      <c r="J9" s="38"/>
      <c r="K9" s="36"/>
    </row>
    <row r="10" spans="1:11" ht="15.75" x14ac:dyDescent="0.25">
      <c r="A10" s="190" t="s">
        <v>21</v>
      </c>
      <c r="B10" s="190" t="s">
        <v>42</v>
      </c>
      <c r="C10" s="73" t="s">
        <v>26</v>
      </c>
      <c r="D10" s="74">
        <f>D15</f>
        <v>15094.802</v>
      </c>
      <c r="E10" s="74">
        <f>E15</f>
        <v>14927.730999999998</v>
      </c>
      <c r="F10" s="74">
        <f>D10-E10</f>
        <v>167.07100000000173</v>
      </c>
      <c r="G10" s="74">
        <f>G15</f>
        <v>15761.974</v>
      </c>
      <c r="H10" s="74">
        <f>H15</f>
        <v>15919.799000000001</v>
      </c>
      <c r="I10" s="6"/>
      <c r="J10" s="180"/>
      <c r="K10" s="154"/>
    </row>
    <row r="11" spans="1:11" ht="15.75" x14ac:dyDescent="0.25">
      <c r="A11" s="190"/>
      <c r="B11" s="190"/>
      <c r="C11" s="75" t="s">
        <v>27</v>
      </c>
      <c r="D11" s="76"/>
      <c r="E11" s="76"/>
      <c r="F11" s="74"/>
      <c r="G11" s="77"/>
      <c r="H11" s="77"/>
      <c r="I11" s="2"/>
      <c r="J11" s="180"/>
      <c r="K11" s="154"/>
    </row>
    <row r="12" spans="1:11" ht="15.75" x14ac:dyDescent="0.25">
      <c r="A12" s="190"/>
      <c r="B12" s="190"/>
      <c r="C12" s="75" t="s">
        <v>28</v>
      </c>
      <c r="D12" s="76">
        <v>0</v>
      </c>
      <c r="E12" s="76">
        <v>0</v>
      </c>
      <c r="F12" s="74">
        <f t="shared" ref="F12:F23" si="0">D12-E12</f>
        <v>0</v>
      </c>
      <c r="G12" s="76">
        <v>0</v>
      </c>
      <c r="H12" s="76">
        <v>0</v>
      </c>
      <c r="I12" s="2"/>
      <c r="J12" s="180"/>
      <c r="K12" s="154"/>
    </row>
    <row r="13" spans="1:11" ht="15.75" x14ac:dyDescent="0.25">
      <c r="A13" s="190"/>
      <c r="B13" s="190"/>
      <c r="C13" s="75" t="s">
        <v>29</v>
      </c>
      <c r="D13" s="76">
        <v>0</v>
      </c>
      <c r="E13" s="76">
        <v>0</v>
      </c>
      <c r="F13" s="74">
        <f t="shared" si="0"/>
        <v>0</v>
      </c>
      <c r="G13" s="76">
        <v>0</v>
      </c>
      <c r="H13" s="76">
        <v>0</v>
      </c>
      <c r="I13" s="2"/>
      <c r="J13" s="180"/>
      <c r="K13" s="154"/>
    </row>
    <row r="14" spans="1:11" ht="15.75" x14ac:dyDescent="0.25">
      <c r="A14" s="190"/>
      <c r="B14" s="190"/>
      <c r="C14" s="75" t="s">
        <v>30</v>
      </c>
      <c r="D14" s="76">
        <v>0</v>
      </c>
      <c r="E14" s="76">
        <v>0</v>
      </c>
      <c r="F14" s="74">
        <f t="shared" si="0"/>
        <v>0</v>
      </c>
      <c r="G14" s="76">
        <v>0</v>
      </c>
      <c r="H14" s="76">
        <v>0</v>
      </c>
      <c r="I14" s="2"/>
      <c r="J14" s="180"/>
      <c r="K14" s="154"/>
    </row>
    <row r="15" spans="1:11" ht="15.75" x14ac:dyDescent="0.25">
      <c r="A15" s="190"/>
      <c r="B15" s="190"/>
      <c r="C15" s="75" t="s">
        <v>61</v>
      </c>
      <c r="D15" s="76">
        <f>D22</f>
        <v>15094.802</v>
      </c>
      <c r="E15" s="76">
        <f>E22</f>
        <v>14927.730999999998</v>
      </c>
      <c r="F15" s="74">
        <f t="shared" si="0"/>
        <v>167.07100000000173</v>
      </c>
      <c r="G15" s="76">
        <f>G22</f>
        <v>15761.974</v>
      </c>
      <c r="H15" s="76">
        <f>H22</f>
        <v>15919.799000000001</v>
      </c>
      <c r="I15" s="2"/>
      <c r="J15" s="180"/>
      <c r="K15" s="154"/>
    </row>
    <row r="16" spans="1:11" ht="15.75" x14ac:dyDescent="0.25">
      <c r="A16" s="190"/>
      <c r="B16" s="190"/>
      <c r="C16" s="75" t="s">
        <v>31</v>
      </c>
      <c r="D16" s="76">
        <v>0</v>
      </c>
      <c r="E16" s="76">
        <v>0</v>
      </c>
      <c r="F16" s="74">
        <f t="shared" si="0"/>
        <v>0</v>
      </c>
      <c r="G16" s="76">
        <v>0</v>
      </c>
      <c r="H16" s="76">
        <v>0</v>
      </c>
      <c r="I16" s="2"/>
      <c r="J16" s="180"/>
      <c r="K16" s="154"/>
    </row>
    <row r="17" spans="1:11" ht="15.75" x14ac:dyDescent="0.25">
      <c r="A17" s="171" t="s">
        <v>14</v>
      </c>
      <c r="B17" s="190" t="s">
        <v>53</v>
      </c>
      <c r="C17" s="7" t="s">
        <v>26</v>
      </c>
      <c r="D17" s="19">
        <f>D22</f>
        <v>15094.802</v>
      </c>
      <c r="E17" s="19">
        <f>E22</f>
        <v>14927.730999999998</v>
      </c>
      <c r="F17" s="74">
        <f t="shared" si="0"/>
        <v>167.07100000000173</v>
      </c>
      <c r="G17" s="19">
        <f>G22</f>
        <v>15761.974</v>
      </c>
      <c r="H17" s="19">
        <f>H22</f>
        <v>15919.799000000001</v>
      </c>
      <c r="I17" s="2"/>
      <c r="J17" s="180"/>
      <c r="K17" s="154"/>
    </row>
    <row r="18" spans="1:11" ht="15.75" x14ac:dyDescent="0.25">
      <c r="A18" s="171"/>
      <c r="B18" s="190"/>
      <c r="C18" s="8" t="s">
        <v>27</v>
      </c>
      <c r="D18" s="20"/>
      <c r="E18" s="20"/>
      <c r="F18" s="74"/>
      <c r="G18" s="21"/>
      <c r="H18" s="21"/>
      <c r="I18" s="2"/>
      <c r="J18" s="180"/>
      <c r="K18" s="154"/>
    </row>
    <row r="19" spans="1:11" ht="15.75" x14ac:dyDescent="0.25">
      <c r="A19" s="171"/>
      <c r="B19" s="190"/>
      <c r="C19" s="8" t="s">
        <v>28</v>
      </c>
      <c r="D19" s="20">
        <v>0</v>
      </c>
      <c r="E19" s="20">
        <v>0</v>
      </c>
      <c r="F19" s="74">
        <f t="shared" si="0"/>
        <v>0</v>
      </c>
      <c r="G19" s="20">
        <v>0</v>
      </c>
      <c r="H19" s="20">
        <v>0</v>
      </c>
      <c r="I19" s="2"/>
      <c r="J19" s="180"/>
      <c r="K19" s="154"/>
    </row>
    <row r="20" spans="1:11" ht="15.75" x14ac:dyDescent="0.25">
      <c r="A20" s="171"/>
      <c r="B20" s="190"/>
      <c r="C20" s="8" t="s">
        <v>29</v>
      </c>
      <c r="D20" s="20">
        <v>0</v>
      </c>
      <c r="E20" s="20">
        <v>0</v>
      </c>
      <c r="F20" s="74">
        <f t="shared" si="0"/>
        <v>0</v>
      </c>
      <c r="G20" s="20">
        <v>0</v>
      </c>
      <c r="H20" s="20">
        <v>0</v>
      </c>
      <c r="I20" s="2"/>
      <c r="J20" s="180"/>
      <c r="K20" s="154"/>
    </row>
    <row r="21" spans="1:11" ht="15.75" x14ac:dyDescent="0.25">
      <c r="A21" s="171"/>
      <c r="B21" s="190"/>
      <c r="C21" s="8" t="s">
        <v>30</v>
      </c>
      <c r="D21" s="20">
        <v>0</v>
      </c>
      <c r="E21" s="20">
        <v>0</v>
      </c>
      <c r="F21" s="74">
        <f t="shared" si="0"/>
        <v>0</v>
      </c>
      <c r="G21" s="20">
        <v>0</v>
      </c>
      <c r="H21" s="20">
        <v>0</v>
      </c>
      <c r="I21" s="2"/>
      <c r="J21" s="180"/>
      <c r="K21" s="154"/>
    </row>
    <row r="22" spans="1:11" ht="15.75" x14ac:dyDescent="0.25">
      <c r="A22" s="171"/>
      <c r="B22" s="190"/>
      <c r="C22" s="8" t="s">
        <v>61</v>
      </c>
      <c r="D22" s="20">
        <f>D24+D31+D38+D45+D52+D59+D66+D73+D80+D87+D94</f>
        <v>15094.802</v>
      </c>
      <c r="E22" s="20">
        <f>E24+E31+E38+E45+E52+E59+E66+E73+E80+E87+E94</f>
        <v>14927.730999999998</v>
      </c>
      <c r="F22" s="74">
        <f t="shared" si="0"/>
        <v>167.07100000000173</v>
      </c>
      <c r="G22" s="20">
        <f>G24+G31+G38+G45+G52+G59+G66+G73+G80+G87+G94</f>
        <v>15761.974</v>
      </c>
      <c r="H22" s="20">
        <f>H24+H31+H38+H45+H52+H59+H66+H73+H80+H87+H94</f>
        <v>15919.799000000001</v>
      </c>
      <c r="I22" s="2"/>
      <c r="J22" s="180"/>
      <c r="K22" s="154"/>
    </row>
    <row r="23" spans="1:11" ht="15.75" x14ac:dyDescent="0.25">
      <c r="A23" s="171"/>
      <c r="B23" s="190"/>
      <c r="C23" s="8" t="s">
        <v>31</v>
      </c>
      <c r="D23" s="20">
        <v>0</v>
      </c>
      <c r="E23" s="20">
        <v>0</v>
      </c>
      <c r="F23" s="74">
        <f t="shared" si="0"/>
        <v>0</v>
      </c>
      <c r="G23" s="20">
        <v>0</v>
      </c>
      <c r="H23" s="20">
        <v>0</v>
      </c>
      <c r="I23" s="2"/>
      <c r="J23" s="180"/>
      <c r="K23" s="154"/>
    </row>
    <row r="24" spans="1:11" ht="15.75" x14ac:dyDescent="0.25">
      <c r="A24" s="182" t="s">
        <v>81</v>
      </c>
      <c r="B24" s="185" t="s">
        <v>101</v>
      </c>
      <c r="C24" s="106" t="s">
        <v>26</v>
      </c>
      <c r="D24" s="107">
        <f>D29</f>
        <v>905</v>
      </c>
      <c r="E24" s="107">
        <f>'Приложение 2'!J19</f>
        <v>881.91</v>
      </c>
      <c r="F24" s="108">
        <f>F29</f>
        <v>23.090000000000032</v>
      </c>
      <c r="G24" s="107">
        <f>G29</f>
        <v>2222</v>
      </c>
      <c r="H24" s="107">
        <f>H29</f>
        <v>2222</v>
      </c>
      <c r="I24" s="177" t="s">
        <v>129</v>
      </c>
      <c r="J24" s="180"/>
      <c r="K24" s="154"/>
    </row>
    <row r="25" spans="1:11" ht="15.75" x14ac:dyDescent="0.25">
      <c r="A25" s="183"/>
      <c r="B25" s="186"/>
      <c r="C25" s="109" t="s">
        <v>27</v>
      </c>
      <c r="D25" s="110"/>
      <c r="E25" s="110"/>
      <c r="F25" s="108"/>
      <c r="G25" s="111"/>
      <c r="H25" s="111"/>
      <c r="I25" s="178"/>
      <c r="J25" s="180"/>
      <c r="K25" s="154"/>
    </row>
    <row r="26" spans="1:11" ht="15.75" x14ac:dyDescent="0.25">
      <c r="A26" s="183"/>
      <c r="B26" s="186"/>
      <c r="C26" s="109" t="s">
        <v>28</v>
      </c>
      <c r="D26" s="110">
        <v>0</v>
      </c>
      <c r="E26" s="110">
        <v>0</v>
      </c>
      <c r="F26" s="108">
        <f t="shared" ref="F26:F30" si="1">D26-E26</f>
        <v>0</v>
      </c>
      <c r="G26" s="110">
        <v>0</v>
      </c>
      <c r="H26" s="110">
        <v>0</v>
      </c>
      <c r="I26" s="178"/>
      <c r="J26" s="180"/>
      <c r="K26" s="154"/>
    </row>
    <row r="27" spans="1:11" ht="15.75" x14ac:dyDescent="0.25">
      <c r="A27" s="183"/>
      <c r="B27" s="186"/>
      <c r="C27" s="109" t="s">
        <v>29</v>
      </c>
      <c r="D27" s="110">
        <v>0</v>
      </c>
      <c r="E27" s="110">
        <v>0</v>
      </c>
      <c r="F27" s="108">
        <f t="shared" si="1"/>
        <v>0</v>
      </c>
      <c r="G27" s="110">
        <v>0</v>
      </c>
      <c r="H27" s="110">
        <v>0</v>
      </c>
      <c r="I27" s="178"/>
      <c r="J27" s="180"/>
      <c r="K27" s="154"/>
    </row>
    <row r="28" spans="1:11" ht="15.75" x14ac:dyDescent="0.25">
      <c r="A28" s="183"/>
      <c r="B28" s="186"/>
      <c r="C28" s="109" t="s">
        <v>30</v>
      </c>
      <c r="D28" s="110">
        <v>0</v>
      </c>
      <c r="E28" s="110">
        <v>0</v>
      </c>
      <c r="F28" s="108">
        <f t="shared" si="1"/>
        <v>0</v>
      </c>
      <c r="G28" s="110">
        <v>0</v>
      </c>
      <c r="H28" s="110">
        <v>0</v>
      </c>
      <c r="I28" s="178"/>
      <c r="J28" s="180"/>
      <c r="K28" s="154"/>
    </row>
    <row r="29" spans="1:11" ht="15.75" x14ac:dyDescent="0.25">
      <c r="A29" s="183"/>
      <c r="B29" s="186"/>
      <c r="C29" s="109" t="s">
        <v>61</v>
      </c>
      <c r="D29" s="110">
        <f>'Приложение 2'!I19</f>
        <v>905</v>
      </c>
      <c r="E29" s="110">
        <v>881.91</v>
      </c>
      <c r="F29" s="108">
        <f>D29-E29</f>
        <v>23.090000000000032</v>
      </c>
      <c r="G29" s="110">
        <f>'Приложение 2'!K19</f>
        <v>2222</v>
      </c>
      <c r="H29" s="110">
        <f>'Приложение 2'!L19</f>
        <v>2222</v>
      </c>
      <c r="I29" s="178"/>
      <c r="J29" s="180"/>
      <c r="K29" s="154"/>
    </row>
    <row r="30" spans="1:11" ht="15.75" x14ac:dyDescent="0.25">
      <c r="A30" s="184"/>
      <c r="B30" s="187"/>
      <c r="C30" s="109" t="s">
        <v>31</v>
      </c>
      <c r="D30" s="110">
        <v>0</v>
      </c>
      <c r="E30" s="110">
        <v>0</v>
      </c>
      <c r="F30" s="108">
        <f t="shared" si="1"/>
        <v>0</v>
      </c>
      <c r="G30" s="110">
        <v>0</v>
      </c>
      <c r="H30" s="110">
        <v>0</v>
      </c>
      <c r="I30" s="179"/>
      <c r="J30" s="180"/>
      <c r="K30" s="154"/>
    </row>
    <row r="31" spans="1:11" ht="15.75" x14ac:dyDescent="0.25">
      <c r="A31" s="182" t="s">
        <v>89</v>
      </c>
      <c r="B31" s="185" t="s">
        <v>121</v>
      </c>
      <c r="C31" s="106" t="s">
        <v>26</v>
      </c>
      <c r="D31" s="107">
        <f>D36</f>
        <v>524.67999999999995</v>
      </c>
      <c r="E31" s="107">
        <f>E36</f>
        <v>524.67999999999995</v>
      </c>
      <c r="F31" s="108">
        <f>F36</f>
        <v>0</v>
      </c>
      <c r="G31" s="107">
        <f>G36</f>
        <v>244.745</v>
      </c>
      <c r="H31" s="107">
        <f>H36</f>
        <v>244.685</v>
      </c>
      <c r="I31" s="2"/>
      <c r="J31" s="180"/>
      <c r="K31" s="154"/>
    </row>
    <row r="32" spans="1:11" ht="15.75" x14ac:dyDescent="0.25">
      <c r="A32" s="183"/>
      <c r="B32" s="186"/>
      <c r="C32" s="109" t="s">
        <v>27</v>
      </c>
      <c r="D32" s="110"/>
      <c r="E32" s="110"/>
      <c r="F32" s="108"/>
      <c r="G32" s="111"/>
      <c r="H32" s="111"/>
      <c r="I32" s="2"/>
      <c r="J32" s="180"/>
      <c r="K32" s="154"/>
    </row>
    <row r="33" spans="1:11" ht="15.75" x14ac:dyDescent="0.25">
      <c r="A33" s="183"/>
      <c r="B33" s="186"/>
      <c r="C33" s="109" t="s">
        <v>28</v>
      </c>
      <c r="D33" s="110">
        <v>0</v>
      </c>
      <c r="E33" s="110">
        <v>0</v>
      </c>
      <c r="F33" s="108">
        <f t="shared" ref="F33:F35" si="2">D33-E33</f>
        <v>0</v>
      </c>
      <c r="G33" s="110">
        <v>0</v>
      </c>
      <c r="H33" s="110">
        <v>0</v>
      </c>
      <c r="I33" s="2"/>
      <c r="J33" s="180"/>
      <c r="K33" s="154"/>
    </row>
    <row r="34" spans="1:11" ht="15.75" x14ac:dyDescent="0.25">
      <c r="A34" s="183"/>
      <c r="B34" s="186"/>
      <c r="C34" s="109" t="s">
        <v>29</v>
      </c>
      <c r="D34" s="110">
        <v>0</v>
      </c>
      <c r="E34" s="110">
        <v>0</v>
      </c>
      <c r="F34" s="108">
        <f t="shared" si="2"/>
        <v>0</v>
      </c>
      <c r="G34" s="110">
        <v>0</v>
      </c>
      <c r="H34" s="110">
        <v>0</v>
      </c>
      <c r="I34" s="2"/>
      <c r="J34" s="180"/>
      <c r="K34" s="154"/>
    </row>
    <row r="35" spans="1:11" ht="15.75" x14ac:dyDescent="0.25">
      <c r="A35" s="183"/>
      <c r="B35" s="186"/>
      <c r="C35" s="109" t="s">
        <v>30</v>
      </c>
      <c r="D35" s="110">
        <v>0</v>
      </c>
      <c r="E35" s="110">
        <v>0</v>
      </c>
      <c r="F35" s="108">
        <f t="shared" si="2"/>
        <v>0</v>
      </c>
      <c r="G35" s="110">
        <v>0</v>
      </c>
      <c r="H35" s="110">
        <v>0</v>
      </c>
      <c r="I35" s="2"/>
      <c r="J35" s="180"/>
      <c r="K35" s="154"/>
    </row>
    <row r="36" spans="1:11" ht="15.75" x14ac:dyDescent="0.25">
      <c r="A36" s="183"/>
      <c r="B36" s="186"/>
      <c r="C36" s="109" t="s">
        <v>61</v>
      </c>
      <c r="D36" s="110">
        <f>'Приложение 2'!I20</f>
        <v>524.67999999999995</v>
      </c>
      <c r="E36" s="110">
        <f>'Приложение 2'!J20</f>
        <v>524.67999999999995</v>
      </c>
      <c r="F36" s="108">
        <f>D36-E36</f>
        <v>0</v>
      </c>
      <c r="G36" s="110">
        <f>'Приложение 2'!K20</f>
        <v>244.745</v>
      </c>
      <c r="H36" s="110">
        <f>'Приложение 2'!L20</f>
        <v>244.685</v>
      </c>
      <c r="I36" s="2"/>
      <c r="J36" s="180"/>
      <c r="K36" s="154"/>
    </row>
    <row r="37" spans="1:11" ht="15.75" x14ac:dyDescent="0.25">
      <c r="A37" s="184"/>
      <c r="B37" s="187"/>
      <c r="C37" s="109" t="s">
        <v>31</v>
      </c>
      <c r="D37" s="110">
        <v>0</v>
      </c>
      <c r="E37" s="110">
        <v>0</v>
      </c>
      <c r="F37" s="108">
        <f t="shared" ref="F37" si="3">D37-E37</f>
        <v>0</v>
      </c>
      <c r="G37" s="110">
        <v>0</v>
      </c>
      <c r="H37" s="110">
        <v>0</v>
      </c>
      <c r="I37" s="2"/>
      <c r="J37" s="180"/>
      <c r="K37" s="154"/>
    </row>
    <row r="38" spans="1:11" ht="15.75" x14ac:dyDescent="0.25">
      <c r="A38" s="182" t="s">
        <v>96</v>
      </c>
      <c r="B38" s="185" t="s">
        <v>32</v>
      </c>
      <c r="C38" s="106" t="s">
        <v>26</v>
      </c>
      <c r="D38" s="107">
        <f>D43</f>
        <v>35.179000000000002</v>
      </c>
      <c r="E38" s="107">
        <f>E43</f>
        <v>34.54</v>
      </c>
      <c r="F38" s="108">
        <f>F43</f>
        <v>0.6390000000000029</v>
      </c>
      <c r="G38" s="107">
        <f>G43</f>
        <v>46.069000000000003</v>
      </c>
      <c r="H38" s="107">
        <f>H43</f>
        <v>50.048999999999999</v>
      </c>
      <c r="I38" s="128"/>
      <c r="J38" s="180"/>
      <c r="K38" s="154"/>
    </row>
    <row r="39" spans="1:11" ht="15.75" x14ac:dyDescent="0.25">
      <c r="A39" s="183"/>
      <c r="B39" s="186"/>
      <c r="C39" s="109" t="s">
        <v>27</v>
      </c>
      <c r="D39" s="110"/>
      <c r="E39" s="110"/>
      <c r="F39" s="108"/>
      <c r="G39" s="111"/>
      <c r="H39" s="111"/>
      <c r="I39" s="128"/>
      <c r="J39" s="180"/>
      <c r="K39" s="154"/>
    </row>
    <row r="40" spans="1:11" ht="15.75" x14ac:dyDescent="0.25">
      <c r="A40" s="183"/>
      <c r="B40" s="186"/>
      <c r="C40" s="109" t="s">
        <v>28</v>
      </c>
      <c r="D40" s="110">
        <v>0</v>
      </c>
      <c r="E40" s="110">
        <v>0</v>
      </c>
      <c r="F40" s="108">
        <f t="shared" ref="F40:F42" si="4">D40-E40</f>
        <v>0</v>
      </c>
      <c r="G40" s="110">
        <v>0</v>
      </c>
      <c r="H40" s="110">
        <v>0</v>
      </c>
      <c r="I40" s="128"/>
      <c r="J40" s="180"/>
      <c r="K40" s="154"/>
    </row>
    <row r="41" spans="1:11" ht="15.75" x14ac:dyDescent="0.25">
      <c r="A41" s="183"/>
      <c r="B41" s="186"/>
      <c r="C41" s="109" t="s">
        <v>29</v>
      </c>
      <c r="D41" s="110">
        <v>0</v>
      </c>
      <c r="E41" s="110">
        <v>0</v>
      </c>
      <c r="F41" s="108">
        <f t="shared" si="4"/>
        <v>0</v>
      </c>
      <c r="G41" s="110">
        <v>0</v>
      </c>
      <c r="H41" s="110">
        <v>0</v>
      </c>
      <c r="I41" s="128"/>
      <c r="J41" s="180"/>
      <c r="K41" s="154"/>
    </row>
    <row r="42" spans="1:11" ht="15.75" x14ac:dyDescent="0.25">
      <c r="A42" s="183"/>
      <c r="B42" s="186"/>
      <c r="C42" s="109" t="s">
        <v>30</v>
      </c>
      <c r="D42" s="110">
        <v>0</v>
      </c>
      <c r="E42" s="110">
        <v>0</v>
      </c>
      <c r="F42" s="108">
        <f t="shared" si="4"/>
        <v>0</v>
      </c>
      <c r="G42" s="110">
        <v>0</v>
      </c>
      <c r="H42" s="110">
        <v>0</v>
      </c>
      <c r="I42" s="128"/>
      <c r="J42" s="180"/>
      <c r="K42" s="154"/>
    </row>
    <row r="43" spans="1:11" ht="15.75" x14ac:dyDescent="0.25">
      <c r="A43" s="183"/>
      <c r="B43" s="186"/>
      <c r="C43" s="109" t="s">
        <v>61</v>
      </c>
      <c r="D43" s="110">
        <f>'Приложение 2'!I21</f>
        <v>35.179000000000002</v>
      </c>
      <c r="E43" s="110">
        <f>'Приложение 2'!J21</f>
        <v>34.54</v>
      </c>
      <c r="F43" s="108">
        <f>D43-E43</f>
        <v>0.6390000000000029</v>
      </c>
      <c r="G43" s="110">
        <f>'Приложение 2'!K21</f>
        <v>46.069000000000003</v>
      </c>
      <c r="H43" s="110">
        <f>'Приложение 2'!L21</f>
        <v>50.048999999999999</v>
      </c>
      <c r="I43" s="128"/>
      <c r="J43" s="180"/>
      <c r="K43" s="154"/>
    </row>
    <row r="44" spans="1:11" ht="15.75" x14ac:dyDescent="0.25">
      <c r="A44" s="184"/>
      <c r="B44" s="187"/>
      <c r="C44" s="109" t="s">
        <v>31</v>
      </c>
      <c r="D44" s="110">
        <v>0</v>
      </c>
      <c r="E44" s="110">
        <v>0</v>
      </c>
      <c r="F44" s="108">
        <f t="shared" ref="F44" si="5">D44-E44</f>
        <v>0</v>
      </c>
      <c r="G44" s="110">
        <v>0</v>
      </c>
      <c r="H44" s="110">
        <v>0</v>
      </c>
      <c r="I44" s="128"/>
      <c r="J44" s="180"/>
      <c r="K44" s="154"/>
    </row>
    <row r="45" spans="1:11" ht="15.75" x14ac:dyDescent="0.25">
      <c r="A45" s="182" t="s">
        <v>82</v>
      </c>
      <c r="B45" s="185" t="s">
        <v>33</v>
      </c>
      <c r="C45" s="106" t="s">
        <v>26</v>
      </c>
      <c r="D45" s="107">
        <f>D50</f>
        <v>963.78200000000004</v>
      </c>
      <c r="E45" s="107">
        <f>E50</f>
        <v>962.15</v>
      </c>
      <c r="F45" s="108">
        <f>F50</f>
        <v>1.6320000000000618</v>
      </c>
      <c r="G45" s="107">
        <f>G50</f>
        <v>1204.617</v>
      </c>
      <c r="H45" s="107">
        <f>H50</f>
        <v>1319.9159999999999</v>
      </c>
      <c r="I45" s="128"/>
      <c r="J45" s="180"/>
      <c r="K45" s="154"/>
    </row>
    <row r="46" spans="1:11" ht="15.75" x14ac:dyDescent="0.25">
      <c r="A46" s="183"/>
      <c r="B46" s="186"/>
      <c r="C46" s="109" t="s">
        <v>27</v>
      </c>
      <c r="D46" s="110"/>
      <c r="E46" s="110"/>
      <c r="F46" s="108"/>
      <c r="G46" s="111"/>
      <c r="H46" s="111"/>
      <c r="I46" s="128"/>
      <c r="J46" s="180"/>
      <c r="K46" s="154"/>
    </row>
    <row r="47" spans="1:11" ht="15.75" x14ac:dyDescent="0.25">
      <c r="A47" s="183"/>
      <c r="B47" s="186"/>
      <c r="C47" s="109" t="s">
        <v>28</v>
      </c>
      <c r="D47" s="110">
        <v>0</v>
      </c>
      <c r="E47" s="110">
        <v>0</v>
      </c>
      <c r="F47" s="108">
        <f t="shared" ref="F47:F49" si="6">D47-E47</f>
        <v>0</v>
      </c>
      <c r="G47" s="110">
        <v>0</v>
      </c>
      <c r="H47" s="110">
        <v>0</v>
      </c>
      <c r="I47" s="128"/>
      <c r="J47" s="180"/>
      <c r="K47" s="154"/>
    </row>
    <row r="48" spans="1:11" ht="15.75" x14ac:dyDescent="0.25">
      <c r="A48" s="183"/>
      <c r="B48" s="186"/>
      <c r="C48" s="109" t="s">
        <v>29</v>
      </c>
      <c r="D48" s="110">
        <v>0</v>
      </c>
      <c r="E48" s="110">
        <v>0</v>
      </c>
      <c r="F48" s="108">
        <f t="shared" si="6"/>
        <v>0</v>
      </c>
      <c r="G48" s="110">
        <v>0</v>
      </c>
      <c r="H48" s="110">
        <v>0</v>
      </c>
      <c r="I48" s="128"/>
      <c r="J48" s="180"/>
      <c r="K48" s="154"/>
    </row>
    <row r="49" spans="1:11" ht="15.75" x14ac:dyDescent="0.25">
      <c r="A49" s="183"/>
      <c r="B49" s="186"/>
      <c r="C49" s="109" t="s">
        <v>30</v>
      </c>
      <c r="D49" s="110">
        <v>0</v>
      </c>
      <c r="E49" s="110">
        <v>0</v>
      </c>
      <c r="F49" s="108">
        <f t="shared" si="6"/>
        <v>0</v>
      </c>
      <c r="G49" s="110">
        <v>0</v>
      </c>
      <c r="H49" s="110">
        <v>0</v>
      </c>
      <c r="I49" s="128"/>
      <c r="J49" s="180"/>
      <c r="K49" s="154"/>
    </row>
    <row r="50" spans="1:11" ht="15.75" x14ac:dyDescent="0.25">
      <c r="A50" s="183"/>
      <c r="B50" s="186"/>
      <c r="C50" s="109" t="s">
        <v>61</v>
      </c>
      <c r="D50" s="110">
        <f>'Приложение 2'!I22</f>
        <v>963.78200000000004</v>
      </c>
      <c r="E50" s="110">
        <f>'Приложение 2'!J22</f>
        <v>962.15</v>
      </c>
      <c r="F50" s="108">
        <f>D50-E50</f>
        <v>1.6320000000000618</v>
      </c>
      <c r="G50" s="110">
        <f>'Приложение 2'!K22</f>
        <v>1204.617</v>
      </c>
      <c r="H50" s="110">
        <f>'Приложение 2'!L22</f>
        <v>1319.9159999999999</v>
      </c>
      <c r="I50" s="128"/>
      <c r="J50" s="180"/>
      <c r="K50" s="154"/>
    </row>
    <row r="51" spans="1:11" ht="15.75" x14ac:dyDescent="0.25">
      <c r="A51" s="184"/>
      <c r="B51" s="187"/>
      <c r="C51" s="109" t="s">
        <v>31</v>
      </c>
      <c r="D51" s="110">
        <v>0</v>
      </c>
      <c r="E51" s="110">
        <v>0</v>
      </c>
      <c r="F51" s="108">
        <f t="shared" ref="F51" si="7">D51-E51</f>
        <v>0</v>
      </c>
      <c r="G51" s="110">
        <v>0</v>
      </c>
      <c r="H51" s="110">
        <v>0</v>
      </c>
      <c r="I51" s="128"/>
      <c r="J51" s="180"/>
      <c r="K51" s="154"/>
    </row>
    <row r="52" spans="1:11" ht="15.75" x14ac:dyDescent="0.25">
      <c r="A52" s="182" t="s">
        <v>83</v>
      </c>
      <c r="B52" s="185" t="s">
        <v>103</v>
      </c>
      <c r="C52" s="106" t="s">
        <v>26</v>
      </c>
      <c r="D52" s="107">
        <f>D57</f>
        <v>4724.7960000000003</v>
      </c>
      <c r="E52" s="107">
        <f>E57</f>
        <v>4724.7700000000004</v>
      </c>
      <c r="F52" s="108">
        <f>F57</f>
        <v>2.5999999999839929E-2</v>
      </c>
      <c r="G52" s="107">
        <f>G57</f>
        <v>3826.61</v>
      </c>
      <c r="H52" s="107">
        <f>H57</f>
        <v>3826.61</v>
      </c>
      <c r="I52" s="129"/>
      <c r="J52" s="180"/>
      <c r="K52" s="154"/>
    </row>
    <row r="53" spans="1:11" ht="15.75" x14ac:dyDescent="0.25">
      <c r="A53" s="183"/>
      <c r="B53" s="186"/>
      <c r="C53" s="109" t="s">
        <v>27</v>
      </c>
      <c r="D53" s="110"/>
      <c r="E53" s="110"/>
      <c r="F53" s="108"/>
      <c r="G53" s="111"/>
      <c r="H53" s="111"/>
      <c r="I53" s="129"/>
      <c r="J53" s="180"/>
      <c r="K53" s="154"/>
    </row>
    <row r="54" spans="1:11" ht="15.75" x14ac:dyDescent="0.25">
      <c r="A54" s="183"/>
      <c r="B54" s="186"/>
      <c r="C54" s="109" t="s">
        <v>28</v>
      </c>
      <c r="D54" s="110">
        <v>0</v>
      </c>
      <c r="E54" s="110">
        <v>0</v>
      </c>
      <c r="F54" s="108">
        <f t="shared" ref="F54:F56" si="8">D54-E54</f>
        <v>0</v>
      </c>
      <c r="G54" s="110">
        <v>0</v>
      </c>
      <c r="H54" s="110">
        <v>0</v>
      </c>
      <c r="I54" s="129"/>
      <c r="J54" s="180"/>
      <c r="K54" s="154"/>
    </row>
    <row r="55" spans="1:11" ht="15.75" x14ac:dyDescent="0.25">
      <c r="A55" s="183"/>
      <c r="B55" s="186"/>
      <c r="C55" s="109" t="s">
        <v>29</v>
      </c>
      <c r="D55" s="110">
        <v>0</v>
      </c>
      <c r="E55" s="110">
        <v>0</v>
      </c>
      <c r="F55" s="108">
        <f t="shared" si="8"/>
        <v>0</v>
      </c>
      <c r="G55" s="110">
        <v>0</v>
      </c>
      <c r="H55" s="110">
        <v>0</v>
      </c>
      <c r="I55" s="129"/>
      <c r="J55" s="180"/>
      <c r="K55" s="154"/>
    </row>
    <row r="56" spans="1:11" ht="15.75" x14ac:dyDescent="0.25">
      <c r="A56" s="183"/>
      <c r="B56" s="186"/>
      <c r="C56" s="109" t="s">
        <v>30</v>
      </c>
      <c r="D56" s="110">
        <v>0</v>
      </c>
      <c r="E56" s="110">
        <v>0</v>
      </c>
      <c r="F56" s="108">
        <f t="shared" si="8"/>
        <v>0</v>
      </c>
      <c r="G56" s="110">
        <v>0</v>
      </c>
      <c r="H56" s="110">
        <v>0</v>
      </c>
      <c r="I56" s="129"/>
      <c r="J56" s="180"/>
      <c r="K56" s="154"/>
    </row>
    <row r="57" spans="1:11" ht="15.75" x14ac:dyDescent="0.25">
      <c r="A57" s="183"/>
      <c r="B57" s="186"/>
      <c r="C57" s="109" t="s">
        <v>61</v>
      </c>
      <c r="D57" s="110">
        <f>'Приложение 2'!I23</f>
        <v>4724.7960000000003</v>
      </c>
      <c r="E57" s="110">
        <f>'Приложение 2'!J23</f>
        <v>4724.7700000000004</v>
      </c>
      <c r="F57" s="108">
        <f>D57-E57</f>
        <v>2.5999999999839929E-2</v>
      </c>
      <c r="G57" s="110">
        <f>'Приложение 2'!K23</f>
        <v>3826.61</v>
      </c>
      <c r="H57" s="110">
        <f>'Приложение 2'!L23</f>
        <v>3826.61</v>
      </c>
      <c r="I57" s="129"/>
      <c r="J57" s="180"/>
      <c r="K57" s="154"/>
    </row>
    <row r="58" spans="1:11" ht="15.75" x14ac:dyDescent="0.25">
      <c r="A58" s="184"/>
      <c r="B58" s="187"/>
      <c r="C58" s="109" t="s">
        <v>31</v>
      </c>
      <c r="D58" s="110">
        <v>0</v>
      </c>
      <c r="E58" s="110">
        <v>0</v>
      </c>
      <c r="F58" s="108">
        <f t="shared" ref="F58" si="9">D58-E58</f>
        <v>0</v>
      </c>
      <c r="G58" s="110">
        <v>0</v>
      </c>
      <c r="H58" s="110">
        <v>0</v>
      </c>
      <c r="I58" s="129"/>
      <c r="J58" s="180"/>
      <c r="K58" s="154"/>
    </row>
    <row r="59" spans="1:11" ht="15.75" x14ac:dyDescent="0.25">
      <c r="A59" s="182" t="s">
        <v>84</v>
      </c>
      <c r="B59" s="185" t="s">
        <v>104</v>
      </c>
      <c r="C59" s="106" t="s">
        <v>26</v>
      </c>
      <c r="D59" s="107">
        <f>D64</f>
        <v>1320</v>
      </c>
      <c r="E59" s="107">
        <f>E64</f>
        <v>1308.1790000000001</v>
      </c>
      <c r="F59" s="108">
        <f>F64</f>
        <v>11.820999999999913</v>
      </c>
      <c r="G59" s="107">
        <f>G64</f>
        <v>1636.2</v>
      </c>
      <c r="H59" s="107">
        <f>H64</f>
        <v>1636.2</v>
      </c>
      <c r="I59" s="177" t="s">
        <v>129</v>
      </c>
      <c r="J59" s="180"/>
      <c r="K59" s="154"/>
    </row>
    <row r="60" spans="1:11" ht="15.75" x14ac:dyDescent="0.25">
      <c r="A60" s="183"/>
      <c r="B60" s="186"/>
      <c r="C60" s="109" t="s">
        <v>27</v>
      </c>
      <c r="D60" s="110"/>
      <c r="E60" s="110"/>
      <c r="F60" s="108"/>
      <c r="G60" s="111"/>
      <c r="H60" s="111"/>
      <c r="I60" s="178"/>
      <c r="J60" s="180"/>
      <c r="K60" s="154"/>
    </row>
    <row r="61" spans="1:11" ht="15.75" x14ac:dyDescent="0.25">
      <c r="A61" s="183"/>
      <c r="B61" s="186"/>
      <c r="C61" s="109" t="s">
        <v>28</v>
      </c>
      <c r="D61" s="110">
        <v>0</v>
      </c>
      <c r="E61" s="110">
        <v>0</v>
      </c>
      <c r="F61" s="108">
        <f t="shared" ref="F61:F64" si="10">D61-E61</f>
        <v>0</v>
      </c>
      <c r="G61" s="110">
        <v>0</v>
      </c>
      <c r="H61" s="110">
        <v>0</v>
      </c>
      <c r="I61" s="178"/>
      <c r="J61" s="180"/>
      <c r="K61" s="154"/>
    </row>
    <row r="62" spans="1:11" ht="15.75" x14ac:dyDescent="0.25">
      <c r="A62" s="183"/>
      <c r="B62" s="186"/>
      <c r="C62" s="109" t="s">
        <v>29</v>
      </c>
      <c r="D62" s="110">
        <v>0</v>
      </c>
      <c r="E62" s="110">
        <v>0</v>
      </c>
      <c r="F62" s="108">
        <f t="shared" si="10"/>
        <v>0</v>
      </c>
      <c r="G62" s="110">
        <v>0</v>
      </c>
      <c r="H62" s="110">
        <v>0</v>
      </c>
      <c r="I62" s="178"/>
      <c r="J62" s="180"/>
      <c r="K62" s="154"/>
    </row>
    <row r="63" spans="1:11" ht="15.75" x14ac:dyDescent="0.25">
      <c r="A63" s="183"/>
      <c r="B63" s="186"/>
      <c r="C63" s="109" t="s">
        <v>30</v>
      </c>
      <c r="D63" s="110">
        <v>0</v>
      </c>
      <c r="E63" s="110">
        <v>0</v>
      </c>
      <c r="F63" s="108">
        <f t="shared" si="10"/>
        <v>0</v>
      </c>
      <c r="G63" s="110">
        <v>0</v>
      </c>
      <c r="H63" s="110">
        <v>0</v>
      </c>
      <c r="I63" s="178"/>
      <c r="J63" s="180"/>
      <c r="K63" s="154"/>
    </row>
    <row r="64" spans="1:11" ht="15.75" x14ac:dyDescent="0.25">
      <c r="A64" s="183"/>
      <c r="B64" s="186"/>
      <c r="C64" s="109" t="s">
        <v>61</v>
      </c>
      <c r="D64" s="110">
        <f>'Приложение 2'!I24</f>
        <v>1320</v>
      </c>
      <c r="E64" s="110">
        <f>'Приложение 2'!J24</f>
        <v>1308.1790000000001</v>
      </c>
      <c r="F64" s="108">
        <f t="shared" si="10"/>
        <v>11.820999999999913</v>
      </c>
      <c r="G64" s="110">
        <f>'Приложение 2'!K24</f>
        <v>1636.2</v>
      </c>
      <c r="H64" s="110">
        <f>'Приложение 2'!L24</f>
        <v>1636.2</v>
      </c>
      <c r="I64" s="178"/>
      <c r="J64" s="180"/>
      <c r="K64" s="154"/>
    </row>
    <row r="65" spans="1:11" ht="111.75" customHeight="1" x14ac:dyDescent="0.25">
      <c r="A65" s="184"/>
      <c r="B65" s="187"/>
      <c r="C65" s="109" t="s">
        <v>31</v>
      </c>
      <c r="D65" s="110">
        <v>0</v>
      </c>
      <c r="E65" s="110">
        <v>0</v>
      </c>
      <c r="F65" s="108">
        <f t="shared" ref="F65" si="11">D65-E65</f>
        <v>0</v>
      </c>
      <c r="G65" s="110">
        <v>0</v>
      </c>
      <c r="H65" s="110">
        <v>0</v>
      </c>
      <c r="I65" s="179"/>
      <c r="J65" s="180"/>
      <c r="K65" s="154"/>
    </row>
    <row r="66" spans="1:11" ht="15.75" x14ac:dyDescent="0.25">
      <c r="A66" s="182" t="s">
        <v>85</v>
      </c>
      <c r="B66" s="185" t="s">
        <v>91</v>
      </c>
      <c r="C66" s="106" t="s">
        <v>26</v>
      </c>
      <c r="D66" s="107">
        <f>D71</f>
        <v>4981.0569999999998</v>
      </c>
      <c r="E66" s="107">
        <f>E71</f>
        <v>4981.0569999999998</v>
      </c>
      <c r="F66" s="108">
        <f>F71</f>
        <v>0</v>
      </c>
      <c r="G66" s="107">
        <f>G71</f>
        <v>4981.0569999999998</v>
      </c>
      <c r="H66" s="107">
        <f>H71</f>
        <v>4981.0569999999998</v>
      </c>
      <c r="I66" s="2"/>
      <c r="J66" s="180"/>
      <c r="K66" s="154"/>
    </row>
    <row r="67" spans="1:11" ht="15.75" x14ac:dyDescent="0.25">
      <c r="A67" s="183"/>
      <c r="B67" s="186"/>
      <c r="C67" s="109" t="s">
        <v>27</v>
      </c>
      <c r="D67" s="110"/>
      <c r="E67" s="110"/>
      <c r="F67" s="108"/>
      <c r="G67" s="111"/>
      <c r="H67" s="111"/>
      <c r="I67" s="2"/>
      <c r="J67" s="180"/>
      <c r="K67" s="154"/>
    </row>
    <row r="68" spans="1:11" ht="15.75" x14ac:dyDescent="0.25">
      <c r="A68" s="183"/>
      <c r="B68" s="186"/>
      <c r="C68" s="109" t="s">
        <v>28</v>
      </c>
      <c r="D68" s="110">
        <v>0</v>
      </c>
      <c r="E68" s="110">
        <v>0</v>
      </c>
      <c r="F68" s="108">
        <f t="shared" ref="F68:F70" si="12">D68-E68</f>
        <v>0</v>
      </c>
      <c r="G68" s="110">
        <v>0</v>
      </c>
      <c r="H68" s="110">
        <v>0</v>
      </c>
      <c r="I68" s="2"/>
      <c r="J68" s="180"/>
      <c r="K68" s="154"/>
    </row>
    <row r="69" spans="1:11" ht="15.75" x14ac:dyDescent="0.25">
      <c r="A69" s="183"/>
      <c r="B69" s="186"/>
      <c r="C69" s="109" t="s">
        <v>29</v>
      </c>
      <c r="D69" s="110">
        <v>0</v>
      </c>
      <c r="E69" s="110">
        <v>0</v>
      </c>
      <c r="F69" s="108">
        <f t="shared" si="12"/>
        <v>0</v>
      </c>
      <c r="G69" s="110">
        <v>0</v>
      </c>
      <c r="H69" s="110">
        <v>0</v>
      </c>
      <c r="I69" s="2"/>
      <c r="J69" s="180"/>
      <c r="K69" s="154"/>
    </row>
    <row r="70" spans="1:11" ht="15.75" x14ac:dyDescent="0.25">
      <c r="A70" s="183"/>
      <c r="B70" s="186"/>
      <c r="C70" s="109" t="s">
        <v>30</v>
      </c>
      <c r="D70" s="110">
        <v>0</v>
      </c>
      <c r="E70" s="110">
        <v>0</v>
      </c>
      <c r="F70" s="108">
        <f t="shared" si="12"/>
        <v>0</v>
      </c>
      <c r="G70" s="110">
        <v>0</v>
      </c>
      <c r="H70" s="110">
        <v>0</v>
      </c>
      <c r="I70" s="2"/>
      <c r="J70" s="180"/>
      <c r="K70" s="154"/>
    </row>
    <row r="71" spans="1:11" ht="15.75" x14ac:dyDescent="0.25">
      <c r="A71" s="183"/>
      <c r="B71" s="186"/>
      <c r="C71" s="109" t="s">
        <v>61</v>
      </c>
      <c r="D71" s="110">
        <f>'Приложение 2'!I25</f>
        <v>4981.0569999999998</v>
      </c>
      <c r="E71" s="110">
        <f>'Приложение 2'!J25</f>
        <v>4981.0569999999998</v>
      </c>
      <c r="F71" s="108">
        <f>D71-E71</f>
        <v>0</v>
      </c>
      <c r="G71" s="110">
        <f>'Приложение 2'!K25</f>
        <v>4981.0569999999998</v>
      </c>
      <c r="H71" s="110">
        <f>'Приложение 2'!L25</f>
        <v>4981.0569999999998</v>
      </c>
      <c r="I71" s="2"/>
      <c r="J71" s="180"/>
      <c r="K71" s="154"/>
    </row>
    <row r="72" spans="1:11" ht="15.75" x14ac:dyDescent="0.25">
      <c r="A72" s="184"/>
      <c r="B72" s="187"/>
      <c r="C72" s="109" t="s">
        <v>31</v>
      </c>
      <c r="D72" s="110">
        <v>0</v>
      </c>
      <c r="E72" s="110">
        <v>0</v>
      </c>
      <c r="F72" s="108">
        <f t="shared" ref="F72" si="13">D72-E72</f>
        <v>0</v>
      </c>
      <c r="G72" s="110">
        <v>0</v>
      </c>
      <c r="H72" s="110">
        <v>0</v>
      </c>
      <c r="I72" s="2"/>
      <c r="J72" s="180"/>
      <c r="K72" s="154"/>
    </row>
    <row r="73" spans="1:11" ht="15.75" x14ac:dyDescent="0.25">
      <c r="A73" s="182" t="s">
        <v>86</v>
      </c>
      <c r="B73" s="185" t="s">
        <v>35</v>
      </c>
      <c r="C73" s="106" t="s">
        <v>26</v>
      </c>
      <c r="D73" s="107">
        <f>D78</f>
        <v>112.346</v>
      </c>
      <c r="E73" s="107">
        <f>E78</f>
        <v>104.3</v>
      </c>
      <c r="F73" s="108">
        <f>F78</f>
        <v>8.0460000000000065</v>
      </c>
      <c r="G73" s="107">
        <f>G78</f>
        <v>290.06299999999999</v>
      </c>
      <c r="H73" s="107">
        <f>H78</f>
        <v>328.66899999999998</v>
      </c>
      <c r="I73" s="177" t="s">
        <v>129</v>
      </c>
      <c r="J73" s="180"/>
      <c r="K73" s="154"/>
    </row>
    <row r="74" spans="1:11" ht="15.75" x14ac:dyDescent="0.25">
      <c r="A74" s="183"/>
      <c r="B74" s="186"/>
      <c r="C74" s="109" t="s">
        <v>27</v>
      </c>
      <c r="D74" s="110"/>
      <c r="E74" s="110"/>
      <c r="F74" s="108"/>
      <c r="G74" s="111"/>
      <c r="H74" s="111"/>
      <c r="I74" s="178"/>
      <c r="J74" s="180"/>
      <c r="K74" s="154"/>
    </row>
    <row r="75" spans="1:11" ht="15.75" x14ac:dyDescent="0.25">
      <c r="A75" s="183"/>
      <c r="B75" s="186"/>
      <c r="C75" s="109" t="s">
        <v>28</v>
      </c>
      <c r="D75" s="110">
        <v>0</v>
      </c>
      <c r="E75" s="110">
        <v>0</v>
      </c>
      <c r="F75" s="108">
        <f t="shared" ref="F75:F77" si="14">D75-E75</f>
        <v>0</v>
      </c>
      <c r="G75" s="110">
        <v>0</v>
      </c>
      <c r="H75" s="110">
        <v>0</v>
      </c>
      <c r="I75" s="178"/>
      <c r="J75" s="180"/>
      <c r="K75" s="154"/>
    </row>
    <row r="76" spans="1:11" ht="15.75" x14ac:dyDescent="0.25">
      <c r="A76" s="183"/>
      <c r="B76" s="186"/>
      <c r="C76" s="109" t="s">
        <v>29</v>
      </c>
      <c r="D76" s="110">
        <v>0</v>
      </c>
      <c r="E76" s="110">
        <v>0</v>
      </c>
      <c r="F76" s="108">
        <f t="shared" si="14"/>
        <v>0</v>
      </c>
      <c r="G76" s="110">
        <v>0</v>
      </c>
      <c r="H76" s="110">
        <v>0</v>
      </c>
      <c r="I76" s="178"/>
      <c r="J76" s="180"/>
      <c r="K76" s="154"/>
    </row>
    <row r="77" spans="1:11" ht="15.75" x14ac:dyDescent="0.25">
      <c r="A77" s="183"/>
      <c r="B77" s="186"/>
      <c r="C77" s="109" t="s">
        <v>30</v>
      </c>
      <c r="D77" s="110">
        <v>0</v>
      </c>
      <c r="E77" s="110">
        <v>0</v>
      </c>
      <c r="F77" s="108">
        <f t="shared" si="14"/>
        <v>0</v>
      </c>
      <c r="G77" s="110">
        <v>0</v>
      </c>
      <c r="H77" s="110">
        <v>0</v>
      </c>
      <c r="I77" s="178"/>
      <c r="J77" s="180"/>
      <c r="K77" s="154"/>
    </row>
    <row r="78" spans="1:11" ht="15.75" x14ac:dyDescent="0.25">
      <c r="A78" s="183"/>
      <c r="B78" s="186"/>
      <c r="C78" s="109" t="s">
        <v>61</v>
      </c>
      <c r="D78" s="110">
        <f>'Приложение 2'!I26</f>
        <v>112.346</v>
      </c>
      <c r="E78" s="110">
        <f>'Приложение 2'!J26</f>
        <v>104.3</v>
      </c>
      <c r="F78" s="108">
        <f>D78-E78</f>
        <v>8.0460000000000065</v>
      </c>
      <c r="G78" s="110">
        <f>'Приложение 2'!K26</f>
        <v>290.06299999999999</v>
      </c>
      <c r="H78" s="110">
        <f>'Приложение 2'!L26</f>
        <v>328.66899999999998</v>
      </c>
      <c r="I78" s="178"/>
      <c r="J78" s="180"/>
      <c r="K78" s="154"/>
    </row>
    <row r="79" spans="1:11" ht="15.75" x14ac:dyDescent="0.25">
      <c r="A79" s="184"/>
      <c r="B79" s="187"/>
      <c r="C79" s="109" t="s">
        <v>31</v>
      </c>
      <c r="D79" s="110">
        <v>0</v>
      </c>
      <c r="E79" s="110">
        <v>0</v>
      </c>
      <c r="F79" s="108">
        <f t="shared" ref="F79" si="15">D79-E79</f>
        <v>0</v>
      </c>
      <c r="G79" s="110">
        <v>0</v>
      </c>
      <c r="H79" s="110">
        <v>0</v>
      </c>
      <c r="I79" s="179"/>
      <c r="J79" s="180"/>
      <c r="K79" s="154"/>
    </row>
    <row r="80" spans="1:11" ht="15.75" x14ac:dyDescent="0.25">
      <c r="A80" s="182" t="s">
        <v>87</v>
      </c>
      <c r="B80" s="185" t="s">
        <v>105</v>
      </c>
      <c r="C80" s="106" t="s">
        <v>26</v>
      </c>
      <c r="D80" s="107">
        <f>D85</f>
        <v>88.9</v>
      </c>
      <c r="E80" s="107">
        <f>E85</f>
        <v>86.15</v>
      </c>
      <c r="F80" s="108">
        <f>F85</f>
        <v>2.75</v>
      </c>
      <c r="G80" s="107">
        <f>G85</f>
        <v>155.43899999999999</v>
      </c>
      <c r="H80" s="107">
        <f>H85</f>
        <v>155.43899999999999</v>
      </c>
      <c r="I80" s="177" t="s">
        <v>129</v>
      </c>
      <c r="J80" s="180"/>
      <c r="K80" s="154"/>
    </row>
    <row r="81" spans="1:11" ht="15.75" x14ac:dyDescent="0.25">
      <c r="A81" s="183"/>
      <c r="B81" s="186"/>
      <c r="C81" s="109" t="s">
        <v>27</v>
      </c>
      <c r="D81" s="110"/>
      <c r="E81" s="110"/>
      <c r="F81" s="108"/>
      <c r="G81" s="111"/>
      <c r="H81" s="111"/>
      <c r="I81" s="178"/>
      <c r="J81" s="180"/>
      <c r="K81" s="154"/>
    </row>
    <row r="82" spans="1:11" ht="15.75" x14ac:dyDescent="0.25">
      <c r="A82" s="183"/>
      <c r="B82" s="186"/>
      <c r="C82" s="109" t="s">
        <v>28</v>
      </c>
      <c r="D82" s="110">
        <v>0</v>
      </c>
      <c r="E82" s="110">
        <v>0</v>
      </c>
      <c r="F82" s="108">
        <f t="shared" ref="F82:F84" si="16">D82-E82</f>
        <v>0</v>
      </c>
      <c r="G82" s="110">
        <v>0</v>
      </c>
      <c r="H82" s="110">
        <v>0</v>
      </c>
      <c r="I82" s="178"/>
      <c r="J82" s="180"/>
      <c r="K82" s="154"/>
    </row>
    <row r="83" spans="1:11" ht="15.75" x14ac:dyDescent="0.25">
      <c r="A83" s="183"/>
      <c r="B83" s="186"/>
      <c r="C83" s="109" t="s">
        <v>29</v>
      </c>
      <c r="D83" s="110">
        <v>0</v>
      </c>
      <c r="E83" s="110">
        <v>0</v>
      </c>
      <c r="F83" s="108">
        <f t="shared" si="16"/>
        <v>0</v>
      </c>
      <c r="G83" s="110">
        <v>0</v>
      </c>
      <c r="H83" s="110">
        <v>0</v>
      </c>
      <c r="I83" s="178"/>
      <c r="J83" s="180"/>
      <c r="K83" s="154"/>
    </row>
    <row r="84" spans="1:11" ht="15.75" x14ac:dyDescent="0.25">
      <c r="A84" s="183"/>
      <c r="B84" s="186"/>
      <c r="C84" s="109" t="s">
        <v>30</v>
      </c>
      <c r="D84" s="110">
        <v>0</v>
      </c>
      <c r="E84" s="110">
        <v>0</v>
      </c>
      <c r="F84" s="108">
        <f t="shared" si="16"/>
        <v>0</v>
      </c>
      <c r="G84" s="110">
        <v>0</v>
      </c>
      <c r="H84" s="110">
        <v>0</v>
      </c>
      <c r="I84" s="178"/>
      <c r="J84" s="180"/>
      <c r="K84" s="154"/>
    </row>
    <row r="85" spans="1:11" ht="15.75" x14ac:dyDescent="0.25">
      <c r="A85" s="183"/>
      <c r="B85" s="186"/>
      <c r="C85" s="109" t="s">
        <v>61</v>
      </c>
      <c r="D85" s="110">
        <f>'Приложение 2'!I27</f>
        <v>88.9</v>
      </c>
      <c r="E85" s="110">
        <f>'Приложение 2'!J27</f>
        <v>86.15</v>
      </c>
      <c r="F85" s="108">
        <f>D85-E85</f>
        <v>2.75</v>
      </c>
      <c r="G85" s="110">
        <f>'Приложение 2'!K27</f>
        <v>155.43899999999999</v>
      </c>
      <c r="H85" s="110">
        <f>'Приложение 2'!L27</f>
        <v>155.43899999999999</v>
      </c>
      <c r="I85" s="178"/>
      <c r="J85" s="180"/>
      <c r="K85" s="154"/>
    </row>
    <row r="86" spans="1:11" ht="50.25" customHeight="1" x14ac:dyDescent="0.25">
      <c r="A86" s="184"/>
      <c r="B86" s="187"/>
      <c r="C86" s="109" t="s">
        <v>31</v>
      </c>
      <c r="D86" s="110">
        <v>0</v>
      </c>
      <c r="E86" s="110">
        <v>0</v>
      </c>
      <c r="F86" s="108">
        <f t="shared" ref="F86" si="17">D86-E86</f>
        <v>0</v>
      </c>
      <c r="G86" s="110">
        <v>0</v>
      </c>
      <c r="H86" s="110">
        <v>0</v>
      </c>
      <c r="I86" s="179"/>
      <c r="J86" s="180"/>
      <c r="K86" s="154"/>
    </row>
    <row r="87" spans="1:11" ht="15.75" x14ac:dyDescent="0.25">
      <c r="A87" s="182" t="s">
        <v>92</v>
      </c>
      <c r="B87" s="185" t="s">
        <v>106</v>
      </c>
      <c r="C87" s="106" t="s">
        <v>26</v>
      </c>
      <c r="D87" s="107">
        <f>D92</f>
        <v>48.021999999999998</v>
      </c>
      <c r="E87" s="107">
        <f>E92</f>
        <v>42.335000000000001</v>
      </c>
      <c r="F87" s="108">
        <f>F92</f>
        <v>5.6869999999999976</v>
      </c>
      <c r="G87" s="107">
        <f>G92</f>
        <v>207.25200000000001</v>
      </c>
      <c r="H87" s="107">
        <f>H92</f>
        <v>207.25200000000001</v>
      </c>
      <c r="I87" s="177" t="s">
        <v>129</v>
      </c>
      <c r="J87" s="180"/>
      <c r="K87" s="154"/>
    </row>
    <row r="88" spans="1:11" ht="15.75" x14ac:dyDescent="0.25">
      <c r="A88" s="183"/>
      <c r="B88" s="186"/>
      <c r="C88" s="109" t="s">
        <v>27</v>
      </c>
      <c r="D88" s="110"/>
      <c r="E88" s="110"/>
      <c r="F88" s="108"/>
      <c r="G88" s="111"/>
      <c r="H88" s="111"/>
      <c r="I88" s="178"/>
      <c r="J88" s="180"/>
      <c r="K88" s="154"/>
    </row>
    <row r="89" spans="1:11" ht="15.75" x14ac:dyDescent="0.25">
      <c r="A89" s="183"/>
      <c r="B89" s="186"/>
      <c r="C89" s="109" t="s">
        <v>28</v>
      </c>
      <c r="D89" s="110">
        <v>0</v>
      </c>
      <c r="E89" s="110">
        <v>0</v>
      </c>
      <c r="F89" s="108">
        <f t="shared" ref="F89:F91" si="18">D89-E89</f>
        <v>0</v>
      </c>
      <c r="G89" s="110">
        <v>0</v>
      </c>
      <c r="H89" s="110">
        <v>0</v>
      </c>
      <c r="I89" s="178"/>
      <c r="J89" s="180"/>
      <c r="K89" s="154"/>
    </row>
    <row r="90" spans="1:11" ht="15.75" x14ac:dyDescent="0.25">
      <c r="A90" s="183"/>
      <c r="B90" s="186"/>
      <c r="C90" s="109" t="s">
        <v>29</v>
      </c>
      <c r="D90" s="110">
        <v>0</v>
      </c>
      <c r="E90" s="110">
        <v>0</v>
      </c>
      <c r="F90" s="108">
        <f t="shared" si="18"/>
        <v>0</v>
      </c>
      <c r="G90" s="110">
        <v>0</v>
      </c>
      <c r="H90" s="110">
        <v>0</v>
      </c>
      <c r="I90" s="178"/>
      <c r="J90" s="180"/>
      <c r="K90" s="154"/>
    </row>
    <row r="91" spans="1:11" ht="15.75" x14ac:dyDescent="0.25">
      <c r="A91" s="183"/>
      <c r="B91" s="186"/>
      <c r="C91" s="109" t="s">
        <v>30</v>
      </c>
      <c r="D91" s="110">
        <v>0</v>
      </c>
      <c r="E91" s="110">
        <v>0</v>
      </c>
      <c r="F91" s="108">
        <f t="shared" si="18"/>
        <v>0</v>
      </c>
      <c r="G91" s="110">
        <v>0</v>
      </c>
      <c r="H91" s="110">
        <v>0</v>
      </c>
      <c r="I91" s="178"/>
      <c r="J91" s="180"/>
      <c r="K91" s="154"/>
    </row>
    <row r="92" spans="1:11" ht="15.75" x14ac:dyDescent="0.25">
      <c r="A92" s="183"/>
      <c r="B92" s="186"/>
      <c r="C92" s="109" t="s">
        <v>61</v>
      </c>
      <c r="D92" s="110">
        <f>'Приложение 2'!I28</f>
        <v>48.021999999999998</v>
      </c>
      <c r="E92" s="110">
        <f>'Приложение 2'!J28</f>
        <v>42.335000000000001</v>
      </c>
      <c r="F92" s="108">
        <f>D92-E92</f>
        <v>5.6869999999999976</v>
      </c>
      <c r="G92" s="110">
        <f>'Приложение 2'!K28</f>
        <v>207.25200000000001</v>
      </c>
      <c r="H92" s="110">
        <f>'Приложение 2'!L28</f>
        <v>207.25200000000001</v>
      </c>
      <c r="I92" s="178"/>
      <c r="J92" s="180"/>
      <c r="K92" s="154"/>
    </row>
    <row r="93" spans="1:11" ht="15.75" x14ac:dyDescent="0.25">
      <c r="A93" s="184"/>
      <c r="B93" s="187"/>
      <c r="C93" s="109" t="s">
        <v>31</v>
      </c>
      <c r="D93" s="110">
        <v>0</v>
      </c>
      <c r="E93" s="110">
        <v>0</v>
      </c>
      <c r="F93" s="108">
        <f t="shared" ref="F93" si="19">D93-E93</f>
        <v>0</v>
      </c>
      <c r="G93" s="110">
        <v>0</v>
      </c>
      <c r="H93" s="110">
        <v>0</v>
      </c>
      <c r="I93" s="179"/>
      <c r="J93" s="180"/>
      <c r="K93" s="154"/>
    </row>
    <row r="94" spans="1:11" ht="15.75" x14ac:dyDescent="0.25">
      <c r="A94" s="182" t="s">
        <v>122</v>
      </c>
      <c r="B94" s="185" t="s">
        <v>34</v>
      </c>
      <c r="C94" s="106" t="s">
        <v>26</v>
      </c>
      <c r="D94" s="107">
        <f>D99</f>
        <v>1391.04</v>
      </c>
      <c r="E94" s="107">
        <f>E99</f>
        <v>1277.6600000000001</v>
      </c>
      <c r="F94" s="108">
        <f>F99</f>
        <v>113.37999999999988</v>
      </c>
      <c r="G94" s="107">
        <f>G99</f>
        <v>947.92200000000003</v>
      </c>
      <c r="H94" s="107">
        <f>H99</f>
        <v>947.92200000000003</v>
      </c>
      <c r="I94" s="177" t="s">
        <v>130</v>
      </c>
      <c r="J94" s="180"/>
      <c r="K94" s="154"/>
    </row>
    <row r="95" spans="1:11" ht="15.75" x14ac:dyDescent="0.25">
      <c r="A95" s="183"/>
      <c r="B95" s="186"/>
      <c r="C95" s="109" t="s">
        <v>27</v>
      </c>
      <c r="D95" s="110"/>
      <c r="E95" s="110"/>
      <c r="F95" s="108"/>
      <c r="G95" s="111"/>
      <c r="H95" s="111"/>
      <c r="I95" s="178"/>
      <c r="J95" s="180"/>
      <c r="K95" s="154"/>
    </row>
    <row r="96" spans="1:11" ht="15.75" x14ac:dyDescent="0.25">
      <c r="A96" s="183"/>
      <c r="B96" s="186"/>
      <c r="C96" s="109" t="s">
        <v>28</v>
      </c>
      <c r="D96" s="110">
        <v>0</v>
      </c>
      <c r="E96" s="110">
        <v>0</v>
      </c>
      <c r="F96" s="108">
        <f t="shared" ref="F96:F98" si="20">D96-E96</f>
        <v>0</v>
      </c>
      <c r="G96" s="110">
        <v>0</v>
      </c>
      <c r="H96" s="110">
        <v>0</v>
      </c>
      <c r="I96" s="178"/>
      <c r="J96" s="180"/>
      <c r="K96" s="154"/>
    </row>
    <row r="97" spans="1:11" ht="15.75" x14ac:dyDescent="0.25">
      <c r="A97" s="183"/>
      <c r="B97" s="186"/>
      <c r="C97" s="109" t="s">
        <v>29</v>
      </c>
      <c r="D97" s="110">
        <v>0</v>
      </c>
      <c r="E97" s="110">
        <v>0</v>
      </c>
      <c r="F97" s="108">
        <f t="shared" si="20"/>
        <v>0</v>
      </c>
      <c r="G97" s="110">
        <v>0</v>
      </c>
      <c r="H97" s="110">
        <v>0</v>
      </c>
      <c r="I97" s="178"/>
      <c r="J97" s="180"/>
      <c r="K97" s="154"/>
    </row>
    <row r="98" spans="1:11" ht="15.75" x14ac:dyDescent="0.25">
      <c r="A98" s="183"/>
      <c r="B98" s="186"/>
      <c r="C98" s="109" t="s">
        <v>30</v>
      </c>
      <c r="D98" s="110">
        <v>0</v>
      </c>
      <c r="E98" s="110">
        <v>0</v>
      </c>
      <c r="F98" s="108">
        <f t="shared" si="20"/>
        <v>0</v>
      </c>
      <c r="G98" s="110">
        <v>0</v>
      </c>
      <c r="H98" s="110">
        <v>0</v>
      </c>
      <c r="I98" s="178"/>
      <c r="J98" s="180"/>
      <c r="K98" s="154"/>
    </row>
    <row r="99" spans="1:11" ht="15.75" x14ac:dyDescent="0.25">
      <c r="A99" s="183"/>
      <c r="B99" s="186"/>
      <c r="C99" s="109" t="s">
        <v>61</v>
      </c>
      <c r="D99" s="110">
        <f>'Приложение 2'!I29+'Приложение 2'!I30+'Приложение 2'!I31</f>
        <v>1391.04</v>
      </c>
      <c r="E99" s="110">
        <f>'Приложение 2'!J29+'Приложение 2'!J30+'Приложение 2'!J31</f>
        <v>1277.6600000000001</v>
      </c>
      <c r="F99" s="108">
        <f>D99-E99</f>
        <v>113.37999999999988</v>
      </c>
      <c r="G99" s="110">
        <f>'Приложение 2'!K29+'Приложение 2'!K30+'Приложение 2'!K31</f>
        <v>947.92200000000003</v>
      </c>
      <c r="H99" s="110">
        <f>'Приложение 2'!L29+'Приложение 2'!L30+'Приложение 2'!L31</f>
        <v>947.92200000000003</v>
      </c>
      <c r="I99" s="178"/>
      <c r="J99" s="180"/>
      <c r="K99" s="154"/>
    </row>
    <row r="100" spans="1:11" ht="15.75" x14ac:dyDescent="0.25">
      <c r="A100" s="184"/>
      <c r="B100" s="187"/>
      <c r="C100" s="109" t="s">
        <v>31</v>
      </c>
      <c r="D100" s="110">
        <v>0</v>
      </c>
      <c r="E100" s="110">
        <v>0</v>
      </c>
      <c r="F100" s="108">
        <f t="shared" ref="F100" si="21">D100-E100</f>
        <v>0</v>
      </c>
      <c r="G100" s="110">
        <v>0</v>
      </c>
      <c r="H100" s="110">
        <v>0</v>
      </c>
      <c r="I100" s="179"/>
      <c r="J100" s="180"/>
      <c r="K100" s="154"/>
    </row>
    <row r="101" spans="1:11" ht="15.75" x14ac:dyDescent="0.25">
      <c r="A101" s="13"/>
      <c r="B101" s="125"/>
      <c r="C101" s="31"/>
      <c r="D101" s="32"/>
      <c r="E101" s="32"/>
      <c r="F101" s="32"/>
      <c r="G101" s="33"/>
      <c r="H101" s="33"/>
      <c r="I101" s="34"/>
      <c r="J101" s="104"/>
      <c r="K101" s="100"/>
    </row>
    <row r="102" spans="1:11" x14ac:dyDescent="0.25">
      <c r="A102" s="5"/>
    </row>
    <row r="103" spans="1:11" ht="18.75" customHeight="1" x14ac:dyDescent="0.3">
      <c r="A103" s="134"/>
      <c r="B103" s="134"/>
      <c r="C103" s="134"/>
      <c r="D103" s="9"/>
      <c r="E103" s="181"/>
      <c r="F103" s="181"/>
    </row>
    <row r="104" spans="1:11" ht="18.75" customHeight="1" x14ac:dyDescent="0.3">
      <c r="A104" s="101"/>
      <c r="B104" s="126"/>
      <c r="C104" s="101"/>
      <c r="D104" s="9"/>
      <c r="E104" s="9"/>
    </row>
    <row r="105" spans="1:11" ht="18.75" customHeight="1" x14ac:dyDescent="0.3">
      <c r="A105" s="101"/>
      <c r="B105" s="126"/>
      <c r="C105" s="101"/>
      <c r="D105" s="9"/>
      <c r="E105" s="9"/>
    </row>
    <row r="106" spans="1:11" x14ac:dyDescent="0.25">
      <c r="A106" s="10"/>
    </row>
    <row r="107" spans="1:11" x14ac:dyDescent="0.25">
      <c r="A107" s="10"/>
      <c r="B107" s="127"/>
      <c r="C107" s="113"/>
    </row>
    <row r="108" spans="1:11" x14ac:dyDescent="0.25">
      <c r="A108" s="10"/>
    </row>
    <row r="109" spans="1:11" x14ac:dyDescent="0.25">
      <c r="A109" s="1"/>
    </row>
    <row r="111" spans="1:11" ht="15.75" x14ac:dyDescent="0.25">
      <c r="A111" s="4"/>
    </row>
    <row r="112" spans="1:11" ht="15.75" x14ac:dyDescent="0.25">
      <c r="A112" s="4"/>
    </row>
  </sheetData>
  <mergeCells count="139">
    <mergeCell ref="A94:A100"/>
    <mergeCell ref="B94:B100"/>
    <mergeCell ref="J94:K94"/>
    <mergeCell ref="J95:K95"/>
    <mergeCell ref="J96:K96"/>
    <mergeCell ref="J97:K97"/>
    <mergeCell ref="J98:K98"/>
    <mergeCell ref="J99:K99"/>
    <mergeCell ref="J100:K100"/>
    <mergeCell ref="A87:A93"/>
    <mergeCell ref="B87:B93"/>
    <mergeCell ref="J87:K87"/>
    <mergeCell ref="J88:K88"/>
    <mergeCell ref="J89:K89"/>
    <mergeCell ref="J90:K90"/>
    <mergeCell ref="J91:K91"/>
    <mergeCell ref="J92:K92"/>
    <mergeCell ref="J93:K93"/>
    <mergeCell ref="A80:A86"/>
    <mergeCell ref="B80:B86"/>
    <mergeCell ref="J80:K80"/>
    <mergeCell ref="J81:K81"/>
    <mergeCell ref="J82:K82"/>
    <mergeCell ref="J83:K83"/>
    <mergeCell ref="J84:K84"/>
    <mergeCell ref="J85:K85"/>
    <mergeCell ref="J86:K86"/>
    <mergeCell ref="A73:A79"/>
    <mergeCell ref="B73:B79"/>
    <mergeCell ref="J73:K73"/>
    <mergeCell ref="J74:K74"/>
    <mergeCell ref="J75:K75"/>
    <mergeCell ref="J76:K76"/>
    <mergeCell ref="J77:K77"/>
    <mergeCell ref="J78:K78"/>
    <mergeCell ref="J79:K79"/>
    <mergeCell ref="A66:A72"/>
    <mergeCell ref="B66:B72"/>
    <mergeCell ref="J66:K66"/>
    <mergeCell ref="J67:K67"/>
    <mergeCell ref="J68:K68"/>
    <mergeCell ref="J69:K69"/>
    <mergeCell ref="J70:K70"/>
    <mergeCell ref="J71:K71"/>
    <mergeCell ref="J72:K72"/>
    <mergeCell ref="A59:A65"/>
    <mergeCell ref="B59:B65"/>
    <mergeCell ref="J59:K59"/>
    <mergeCell ref="J60:K60"/>
    <mergeCell ref="J61:K61"/>
    <mergeCell ref="J62:K62"/>
    <mergeCell ref="J63:K63"/>
    <mergeCell ref="J64:K64"/>
    <mergeCell ref="J65:K65"/>
    <mergeCell ref="A52:A58"/>
    <mergeCell ref="B52:B58"/>
    <mergeCell ref="J52:K52"/>
    <mergeCell ref="J53:K53"/>
    <mergeCell ref="J54:K54"/>
    <mergeCell ref="J55:K55"/>
    <mergeCell ref="J56:K56"/>
    <mergeCell ref="J57:K57"/>
    <mergeCell ref="J58:K58"/>
    <mergeCell ref="A45:A51"/>
    <mergeCell ref="B45:B51"/>
    <mergeCell ref="J45:K45"/>
    <mergeCell ref="J46:K46"/>
    <mergeCell ref="J47:K47"/>
    <mergeCell ref="J48:K48"/>
    <mergeCell ref="J49:K49"/>
    <mergeCell ref="J50:K50"/>
    <mergeCell ref="J51:K51"/>
    <mergeCell ref="J37:K37"/>
    <mergeCell ref="A38:A44"/>
    <mergeCell ref="B38:B44"/>
    <mergeCell ref="J38:K38"/>
    <mergeCell ref="J39:K39"/>
    <mergeCell ref="J40:K40"/>
    <mergeCell ref="J41:K41"/>
    <mergeCell ref="J42:K42"/>
    <mergeCell ref="J43:K43"/>
    <mergeCell ref="J44:K44"/>
    <mergeCell ref="G6:H7"/>
    <mergeCell ref="D7:E7"/>
    <mergeCell ref="D6:F6"/>
    <mergeCell ref="F7:F8"/>
    <mergeCell ref="J32:K32"/>
    <mergeCell ref="J33:K33"/>
    <mergeCell ref="J34:K34"/>
    <mergeCell ref="J35:K35"/>
    <mergeCell ref="J36:K36"/>
    <mergeCell ref="J28:K28"/>
    <mergeCell ref="J29:K29"/>
    <mergeCell ref="J30:K30"/>
    <mergeCell ref="A31:A37"/>
    <mergeCell ref="B31:B37"/>
    <mergeCell ref="J31:K31"/>
    <mergeCell ref="H1:I1"/>
    <mergeCell ref="A3:H3"/>
    <mergeCell ref="G2:K2"/>
    <mergeCell ref="A17:A23"/>
    <mergeCell ref="B17:B23"/>
    <mergeCell ref="J17:K17"/>
    <mergeCell ref="J11:K11"/>
    <mergeCell ref="J12:K12"/>
    <mergeCell ref="A5:A8"/>
    <mergeCell ref="C5:C8"/>
    <mergeCell ref="B5:B8"/>
    <mergeCell ref="I5:I8"/>
    <mergeCell ref="J5:K6"/>
    <mergeCell ref="J7:K8"/>
    <mergeCell ref="A10:A16"/>
    <mergeCell ref="B10:B16"/>
    <mergeCell ref="J10:K10"/>
    <mergeCell ref="D5:H5"/>
    <mergeCell ref="I24:I30"/>
    <mergeCell ref="I59:I65"/>
    <mergeCell ref="I73:I79"/>
    <mergeCell ref="I80:I86"/>
    <mergeCell ref="I87:I93"/>
    <mergeCell ref="I94:I100"/>
    <mergeCell ref="A103:C103"/>
    <mergeCell ref="J13:K13"/>
    <mergeCell ref="J14:K14"/>
    <mergeCell ref="J15:K15"/>
    <mergeCell ref="J16:K16"/>
    <mergeCell ref="J18:K18"/>
    <mergeCell ref="J19:K19"/>
    <mergeCell ref="E103:F103"/>
    <mergeCell ref="J20:K20"/>
    <mergeCell ref="J21:K21"/>
    <mergeCell ref="J22:K22"/>
    <mergeCell ref="J23:K23"/>
    <mergeCell ref="A24:A30"/>
    <mergeCell ref="B24:B30"/>
    <mergeCell ref="J24:K24"/>
    <mergeCell ref="J25:K25"/>
    <mergeCell ref="J26:K26"/>
    <mergeCell ref="J27:K27"/>
  </mergeCells>
  <pageMargins left="0.31496062992125984" right="0.31496062992125984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Бурцева ИГ</dc:creator>
  <cp:lastModifiedBy>User</cp:lastModifiedBy>
  <cp:lastPrinted>2021-03-01T07:36:33Z</cp:lastPrinted>
  <dcterms:created xsi:type="dcterms:W3CDTF">2014-04-17T07:49:35Z</dcterms:created>
  <dcterms:modified xsi:type="dcterms:W3CDTF">2021-04-29T03:54:29Z</dcterms:modified>
</cp:coreProperties>
</file>