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Users\Rudenova\Downloads\"/>
    </mc:Choice>
  </mc:AlternateContent>
  <bookViews>
    <workbookView xWindow="0" yWindow="0" windowWidth="28800" windowHeight="12435"/>
  </bookViews>
  <sheets>
    <sheet name="приложение 8 " sheetId="3" r:id="rId1"/>
    <sheet name="Прил.2" sheetId="1" r:id="rId2"/>
    <sheet name="Прил.3" sheetId="2" r:id="rId3"/>
  </sheets>
  <externalReferences>
    <externalReference r:id="rId4"/>
  </externalReferences>
  <definedNames>
    <definedName name="_xlnm.Print_Titles" localSheetId="0">'приложение 8 '!$4:$7</definedName>
    <definedName name="_xlnm.Print_Area" localSheetId="1">Прил.2!$A$1:$N$39</definedName>
    <definedName name="_xlnm.Print_Area" localSheetId="2">Прил.3!#REF!</definedName>
    <definedName name="_xlnm.Print_Area" localSheetId="0">'приложение 8 '!$A$1:$K$31</definedName>
  </definedNames>
  <calcPr calcId="152511"/>
</workbook>
</file>

<file path=xl/calcChain.xml><?xml version="1.0" encoding="utf-8"?>
<calcChain xmlns="http://schemas.openxmlformats.org/spreadsheetml/2006/main">
  <c r="H28" i="2" l="1"/>
  <c r="G28" i="2"/>
  <c r="F28" i="2"/>
  <c r="H35" i="2"/>
  <c r="G35" i="2"/>
  <c r="F35" i="2"/>
  <c r="F42" i="2"/>
  <c r="H42" i="2"/>
  <c r="G42" i="2"/>
  <c r="H49" i="2"/>
  <c r="G49" i="2"/>
  <c r="F49" i="2"/>
  <c r="F63" i="2"/>
  <c r="H77" i="2"/>
  <c r="G77" i="2"/>
  <c r="F77" i="2" l="1"/>
  <c r="H72" i="2"/>
  <c r="G72" i="2"/>
  <c r="E72" i="2"/>
  <c r="D72" i="2"/>
  <c r="F72" i="2" s="1"/>
  <c r="H70" i="2"/>
  <c r="H65" i="2" s="1"/>
  <c r="G70" i="2"/>
  <c r="G65" i="2" s="1"/>
  <c r="E70" i="2"/>
  <c r="D70" i="2"/>
  <c r="F70" i="2" s="1"/>
  <c r="E65" i="2"/>
  <c r="D58" i="2"/>
  <c r="E58" i="2"/>
  <c r="E56" i="2"/>
  <c r="D56" i="2"/>
  <c r="E51" i="2"/>
  <c r="H44" i="2"/>
  <c r="D44" i="2"/>
  <c r="G44" i="2"/>
  <c r="E44" i="2"/>
  <c r="H37" i="2"/>
  <c r="D37" i="2"/>
  <c r="G37" i="2"/>
  <c r="E37" i="2"/>
  <c r="H30" i="2"/>
  <c r="D30" i="2"/>
  <c r="G30" i="2"/>
  <c r="E30" i="2"/>
  <c r="H23" i="2"/>
  <c r="D23" i="2"/>
  <c r="G23" i="2"/>
  <c r="E23" i="2"/>
  <c r="H21" i="2"/>
  <c r="H16" i="2" s="1"/>
  <c r="G21" i="2"/>
  <c r="G16" i="2" s="1"/>
  <c r="E21" i="2"/>
  <c r="E16" i="2" s="1"/>
  <c r="D21" i="2"/>
  <c r="D14" i="2" s="1"/>
  <c r="D9" i="2" s="1"/>
  <c r="E14" i="2"/>
  <c r="E9" i="2" s="1"/>
  <c r="F56" i="2" l="1"/>
  <c r="F30" i="2"/>
  <c r="F23" i="2"/>
  <c r="F37" i="2"/>
  <c r="F44" i="2"/>
  <c r="F21" i="2"/>
  <c r="F9" i="2"/>
  <c r="F58" i="2"/>
  <c r="D51" i="2"/>
  <c r="F51" i="2" s="1"/>
  <c r="F14" i="2"/>
  <c r="D16" i="2"/>
  <c r="F16" i="2" s="1"/>
  <c r="D65" i="2"/>
  <c r="F65" i="2" s="1"/>
  <c r="N30" i="1" l="1"/>
  <c r="N26" i="1"/>
  <c r="L18" i="1"/>
  <c r="M18" i="1"/>
  <c r="L19" i="1"/>
  <c r="M19" i="1"/>
  <c r="J22" i="1"/>
  <c r="J18" i="1" s="1"/>
  <c r="I22" i="1"/>
  <c r="J23" i="1"/>
  <c r="K23" i="1" s="1"/>
  <c r="I23" i="1"/>
  <c r="K17" i="1"/>
  <c r="K20" i="1"/>
  <c r="K21" i="1"/>
  <c r="K22" i="1"/>
  <c r="K24" i="1"/>
  <c r="K25" i="1"/>
  <c r="K27" i="1"/>
  <c r="K29" i="1"/>
  <c r="K32" i="1"/>
  <c r="K18" i="1" l="1"/>
  <c r="K19" i="1"/>
  <c r="J19" i="1"/>
  <c r="J28" i="1" l="1"/>
  <c r="J26" i="1" s="1"/>
  <c r="L28" i="1"/>
  <c r="M28" i="1"/>
  <c r="I28" i="1"/>
  <c r="J31" i="1"/>
  <c r="J30" i="1" s="1"/>
  <c r="L31" i="1"/>
  <c r="L30" i="1" s="1"/>
  <c r="M31" i="1"/>
  <c r="M30" i="1" s="1"/>
  <c r="I31" i="1"/>
  <c r="G63" i="2" l="1"/>
  <c r="L26" i="1"/>
  <c r="H63" i="2"/>
  <c r="M26" i="1"/>
  <c r="K28" i="1"/>
  <c r="K26" i="1" s="1"/>
  <c r="K31" i="1"/>
  <c r="K30" i="1" s="1"/>
  <c r="J15" i="1"/>
  <c r="L15" i="1"/>
  <c r="M15" i="1"/>
  <c r="I19" i="1"/>
  <c r="I18" i="1"/>
  <c r="H58" i="2" l="1"/>
  <c r="H51" i="2" s="1"/>
  <c r="H56" i="2"/>
  <c r="H14" i="2" s="1"/>
  <c r="H9" i="2" s="1"/>
  <c r="G58" i="2"/>
  <c r="G51" i="2" s="1"/>
  <c r="G56" i="2"/>
  <c r="G14" i="2" s="1"/>
  <c r="G9" i="2" s="1"/>
  <c r="I15" i="1"/>
  <c r="K15" i="1" s="1"/>
  <c r="I16" i="1"/>
  <c r="L16" i="1"/>
  <c r="M16" i="1"/>
  <c r="J16" i="1"/>
  <c r="I26" i="1"/>
  <c r="I30" i="1"/>
  <c r="O24" i="1"/>
  <c r="K16" i="1" l="1"/>
  <c r="I14" i="1"/>
  <c r="L14" i="1"/>
  <c r="L12" i="1" s="1"/>
  <c r="M14" i="1"/>
  <c r="M12" i="1" s="1"/>
  <c r="J14" i="1"/>
  <c r="J12" i="1" s="1"/>
  <c r="I12" i="1" l="1"/>
  <c r="K12" i="1" s="1"/>
  <c r="K14" i="1"/>
</calcChain>
</file>

<file path=xl/comments1.xml><?xml version="1.0" encoding="utf-8"?>
<comments xmlns="http://schemas.openxmlformats.org/spreadsheetml/2006/main">
  <authors>
    <author>Автор</author>
  </authors>
  <commentList>
    <comment ref="C58" authorId="0" shapeId="0">
      <text>
        <r>
          <rPr>
            <b/>
            <sz val="8"/>
            <color indexed="81"/>
            <rFont val="Tahoma"/>
            <family val="2"/>
            <charset val="204"/>
          </rPr>
          <t xml:space="preserve">Автор:
</t>
        </r>
      </text>
    </comment>
    <comment ref="C72" authorId="0" shapeId="0">
      <text>
        <r>
          <rPr>
            <b/>
            <sz val="8"/>
            <color indexed="81"/>
            <rFont val="Tahoma"/>
            <family val="2"/>
            <charset val="204"/>
          </rPr>
          <t xml:space="preserve">Автор:
</t>
        </r>
      </text>
    </comment>
  </commentList>
</comments>
</file>

<file path=xl/sharedStrings.xml><?xml version="1.0" encoding="utf-8"?>
<sst xmlns="http://schemas.openxmlformats.org/spreadsheetml/2006/main" count="259" uniqueCount="137">
  <si>
    <t>N п/п</t>
  </si>
  <si>
    <t>Статус (муниципальная программа, подпрограмма)</t>
  </si>
  <si>
    <t>Наименование муниципальной программы</t>
  </si>
  <si>
    <t>Наименование ГРБС</t>
  </si>
  <si>
    <t>Код бюджетной классификации</t>
  </si>
  <si>
    <t>Примечание (информация о выполненных мероприятиях за отчетный период с уточнением объемов работ и местах их выполнения, в случае отклонения плановых значений от фактических, указать причины отклонений)</t>
  </si>
  <si>
    <t>ГРБС</t>
  </si>
  <si>
    <t>Рз Пр</t>
  </si>
  <si>
    <t>ЦСР</t>
  </si>
  <si>
    <t>ВР</t>
  </si>
  <si>
    <t>значение на конец года</t>
  </si>
  <si>
    <t>план</t>
  </si>
  <si>
    <t>факт</t>
  </si>
  <si>
    <t>Муниципальная программа</t>
  </si>
  <si>
    <t>«Управление муниципальным имуществом»</t>
  </si>
  <si>
    <t>всего расходные обязательства</t>
  </si>
  <si>
    <t>в том числе по ГРБС:</t>
  </si>
  <si>
    <t>Комитет по управлению муниципальным имуществом администрации города Ачинска</t>
  </si>
  <si>
    <t>администрация города Ачинска</t>
  </si>
  <si>
    <t>Подпрограмма 1</t>
  </si>
  <si>
    <t xml:space="preserve">«Управление муниципальным имуществом» </t>
  </si>
  <si>
    <t>Мероприятие 1.1</t>
  </si>
  <si>
    <t>Оценка недвижимости, признание прав и регулирование отношений по государственной и муниципальной собственности</t>
  </si>
  <si>
    <t>Мероприятие 1.2</t>
  </si>
  <si>
    <t>Содержание и обслуживание казны муниципального образования</t>
  </si>
  <si>
    <t>Мероприятие 1.3</t>
  </si>
  <si>
    <t>Уплата взносов на капитальный ремонт общего имущества в многоквартирных домах, расположенных на территории города Ачинска</t>
  </si>
  <si>
    <t>240, 830, 850</t>
  </si>
  <si>
    <t>Мероприятие 1.4</t>
  </si>
  <si>
    <t>Оплата услуг за ведение лицевых счетов, начисление и сбор платы по социальному найму</t>
  </si>
  <si>
    <t>Подпрограмма 2</t>
  </si>
  <si>
    <t xml:space="preserve">«Управление земельными ресурсами города в части земель, принадлежащих муниципальному образованию, а также земельных участков, государственная собственность на которые не разграничена» </t>
  </si>
  <si>
    <t>Мероприятие 2.1</t>
  </si>
  <si>
    <t>Реализация мероприятий по землеустройству и землепользованию</t>
  </si>
  <si>
    <t>Подпрограмма 3</t>
  </si>
  <si>
    <t xml:space="preserve">«Управление реализацией программы» </t>
  </si>
  <si>
    <t>Мероприятие 3.1</t>
  </si>
  <si>
    <t>Руководство и управление в сфере установленных функций органов местного самоуправления</t>
  </si>
  <si>
    <t>0113</t>
  </si>
  <si>
    <t>0412</t>
  </si>
  <si>
    <t>Информация об использовании бюджетных ассигнований бюджета города, федерального и краевого бюджетов, иных средств на реализацию отдельных мероприятий муниципальной программы и подпрограмм, отдельных мероприятий с указанием плановых и фактических значений (с расшифровкой по главным распорядителям средств бюджета города, подпрограммам, отдельным мероприятиям программы, а также по годам реализации муниципальной программы)</t>
  </si>
  <si>
    <t>Приложение 3</t>
  </si>
  <si>
    <t>Ответственный исполнитель</t>
  </si>
  <si>
    <r>
      <t>муниципальной программы</t>
    </r>
    <r>
      <rPr>
        <sz val="11"/>
        <color theme="1"/>
        <rFont val="Times New Roman"/>
        <family val="1"/>
        <charset val="204"/>
      </rPr>
      <t xml:space="preserve">             ______________     __Г.Н.Гришина</t>
    </r>
  </si>
  <si>
    <t xml:space="preserve">                                                       </t>
  </si>
  <si>
    <t xml:space="preserve">      (подпись)                         (ФИО)</t>
  </si>
  <si>
    <t>Исполнитель</t>
  </si>
  <si>
    <t>С.И.Романова</t>
  </si>
  <si>
    <t>отклонение</t>
  </si>
  <si>
    <t>2020 год</t>
  </si>
  <si>
    <t>Экономия по результатам проведения аукциона</t>
  </si>
  <si>
    <t xml:space="preserve">Оплата по факту уточнения реестра по соц. найму </t>
  </si>
  <si>
    <t>Экономия по зп+ отчисления образовалась из-за большого кол-ва б/л, изменения законодательства по уплате налога на окружающую среду.</t>
  </si>
  <si>
    <t>Экономия за счет уточнения расчетов с ресурсоснабжающими и УК по начислению коммунальной услуги в свободных муниципальных помещениях. 
В адрес КУМИ представлены решения об обращении взыскания на средства, исполнительные листы УК  в органы казначейства в 2020 году не направлены. (срок предъявления исп.листа 3 года).</t>
  </si>
  <si>
    <t>2022 год</t>
  </si>
  <si>
    <t>2021год</t>
  </si>
  <si>
    <t>Статус</t>
  </si>
  <si>
    <t>Наименование муниципальной программы, подпрограммы государственной программы</t>
  </si>
  <si>
    <t xml:space="preserve">  Источники   
финансирования
</t>
  </si>
  <si>
    <t>Плановый период</t>
  </si>
  <si>
    <t>Примечание</t>
  </si>
  <si>
    <t>Отклонения (+,-)</t>
  </si>
  <si>
    <t xml:space="preserve">Муниципальная  программа </t>
  </si>
  <si>
    <t xml:space="preserve">Управление муниципальным                                                                                                                     имуществом </t>
  </si>
  <si>
    <t xml:space="preserve">Всего         </t>
  </si>
  <si>
    <t xml:space="preserve">в том числе:  </t>
  </si>
  <si>
    <t xml:space="preserve">федеральный   
бюджет        
</t>
  </si>
  <si>
    <t>краевой бюджет</t>
  </si>
  <si>
    <t xml:space="preserve">внебюджетные  
источники     
</t>
  </si>
  <si>
    <t>местный бюджет</t>
  </si>
  <si>
    <t xml:space="preserve">юридические   
лица          
</t>
  </si>
  <si>
    <t xml:space="preserve">Управление муниципальным имуществом </t>
  </si>
  <si>
    <t xml:space="preserve">                                 </t>
  </si>
  <si>
    <t>Экономия по оплате за ведение лицевых счетов по факту уточнения реестра социального жилья в части уплаты взносов на капитальный ремонт.</t>
  </si>
  <si>
    <t>Оплата услуг на ведение лицевых счетов, начисление и сбор платы по социальному найму</t>
  </si>
  <si>
    <t>Экономия по оплате за ведение лицевых счетов по факту уточнения реестра социального жилья.</t>
  </si>
  <si>
    <t xml:space="preserve">Управление земельными ресурсами города в части земель, под объектами недвижимости, находящимися в муниципальной собственности, а также земельных участков, государственная </t>
  </si>
  <si>
    <t>Мероприятия 2.1</t>
  </si>
  <si>
    <t>Управление реализацией программы на 2014-2017</t>
  </si>
  <si>
    <t>Мероприятие 3.1.</t>
  </si>
  <si>
    <t>Руководитель</t>
  </si>
  <si>
    <t>Г.Н.Гришина</t>
  </si>
  <si>
    <t>Гл.бухгалтер</t>
  </si>
  <si>
    <t>Исп.: Романова С.И.</t>
  </si>
  <si>
    <t>Тел.: 8 (39151) 6 13 74</t>
  </si>
  <si>
    <t xml:space="preserve">Информация
об использовании бюджетных ассигнований краевого бюджета,
местного бюджета и иных средств на реализацию программы
с указанием плановых и фактических значений за 2020 год
</t>
  </si>
  <si>
    <t>Экономия по зп + отчисления образовалась из-за большого кол-ва б/л, изменения законодательства по уплате налога на окружающую среду.</t>
  </si>
  <si>
    <t>Экономия вследствии недобросовестного исполнения МК исполнителем ООО "Генеральный план" и ООО "Документы в порядке" (работы выполнены не в полном объеме, оплата по факту выполнения работ).</t>
  </si>
  <si>
    <t>Экономия от расторжения контракта по о оценке рыночной стоимости объектов муниципальной собственности, в т.ч. арендной платы  (отказ от выполнения  работ).</t>
  </si>
  <si>
    <t>Приложение № 2</t>
  </si>
  <si>
    <t>Приложение 1</t>
  </si>
  <si>
    <t xml:space="preserve">Информация о целевых показателях муниципальной программы и показателях результативности подпрограмм муниципальной
программы города Ачинска за 2020 год
</t>
  </si>
  <si>
    <t>№ п/п</t>
  </si>
  <si>
    <t xml:space="preserve">Цель, целевые показатели, задачи, показатели результативности
</t>
  </si>
  <si>
    <t>Ед.изм</t>
  </si>
  <si>
    <t>Весовой критерий</t>
  </si>
  <si>
    <t>2019 год</t>
  </si>
  <si>
    <t xml:space="preserve">Примечание (причины невыполнения показателей по муниципальной программе, выбор действий по преодолению)
</t>
  </si>
  <si>
    <t>Отклонения  (+,-)</t>
  </si>
  <si>
    <t>1</t>
  </si>
  <si>
    <t>Цель: управление муниципальным имуществом, земельными участками, необходимыми для выполнения функций органами местного самоуправления и отчуждения муниципального имущества, востребованного в коммерческом обороте</t>
  </si>
  <si>
    <t xml:space="preserve">Целевой показатель: создание условий для эффективного управления муниципальным имуществом и земельными участками
</t>
  </si>
  <si>
    <t>процент</t>
  </si>
  <si>
    <t>План перевыполнен за счет выполнения плана по управлению муниципальным имуществом и объектами муниципальной собственности, состовляющими казну города.</t>
  </si>
  <si>
    <t>1.1</t>
  </si>
  <si>
    <t>Задача 1. Управление объектами муниципальной собственности, закрепленными за муниципальными предприятиями и учреждениями, а также муниципальным имуществом, составляющим казну города</t>
  </si>
  <si>
    <t>1.1.1</t>
  </si>
  <si>
    <t>Уровень выполнения плана по доходам бюджета города от управления муниципальным имуществом (ФЗ-178 от 21.12.2001, Фз-159 от 22.07.2008)</t>
  </si>
  <si>
    <r>
      <t xml:space="preserve">Плановый показатель перевыполнен за счет дополнительного поступления платежей проданных четырех нелеквидных объекта по    </t>
    </r>
    <r>
      <rPr>
        <b/>
        <sz val="11"/>
        <color indexed="8"/>
        <rFont val="Times New Roman"/>
        <family val="1"/>
        <charset val="204"/>
      </rPr>
      <t>178-фз.</t>
    </r>
  </si>
  <si>
    <t>1.1.2</t>
  </si>
  <si>
    <t>Количество реализованных неликвидных объектов, составляющих муниципальную казну города (в рамках текущего года)</t>
  </si>
  <si>
    <t>объект</t>
  </si>
  <si>
    <t>Плановый показатель перевыполнен за счет дополнительно реализованных четырех неликвидных объектов   одним из способов приватизации: публичное предложение и без объявления цены.</t>
  </si>
  <si>
    <t>1.1.3</t>
  </si>
  <si>
    <t>Количество объектов муниципальной казны города, подлежащих технической паспортизации (в рамках текущего года)</t>
  </si>
  <si>
    <t>Плановый показатель перевыполнен за счет заключения дополнительных контрактов по технической паспортизации объектов муниципальной казны, за счет экономии денежных средств по аукциону.</t>
  </si>
  <si>
    <t>1.2</t>
  </si>
  <si>
    <t>Задача 2. Формирование фонда муниципальных земель на территории города</t>
  </si>
  <si>
    <t>Подпрограмма 2. Управление земельными ресурсами города в части земель, принадлежащих муниципальному образованию, а также земельных участков, государственная собственность на которые не разграничена</t>
  </si>
  <si>
    <t>1.2.1</t>
  </si>
  <si>
    <t>Количество земельных участков под объектами недвижимости, находящихся в муниципальной собственности, на которые заявлено право муниципальной собственности (в рамках текущего года)</t>
  </si>
  <si>
    <t>участок</t>
  </si>
  <si>
    <t>План перевыполнен за счет заключения дополнительных контрактов  от экономии денежных средств по результатам аукционов.</t>
  </si>
  <si>
    <t>1.2.2</t>
  </si>
  <si>
    <t>Количество земельных участков, на которых расположены многоквартирные дома, в отношении которых выполнены землеустроительные и кадастровые работы (в рамках текущего года)</t>
  </si>
  <si>
    <t>Плановый показатель не выполнен в связи с внесенными изменениемя в Жилилищный кодекс РФ. Постановка на кадастровый учет ЗУ под МКД, осуществляется на основании проекта межевания территории. Т.к. дополнительных средств на пректы межевания территории под МКД не запланированны в 2020 году ЗУ участки под МКД поставить на кадастровый учет не представилось возможным.</t>
  </si>
  <si>
    <t>Задача 3. Управление объектами муниципальной собственности, составляющими казну города</t>
  </si>
  <si>
    <t>Подпрограмма 3. Управление реализацией программы</t>
  </si>
  <si>
    <t>1.3.1</t>
  </si>
  <si>
    <t>Доля принятых решений комитетом к общему объему поступивших обращений от заинтересованных лиц</t>
  </si>
  <si>
    <t>Все принятые решения комитетом к общему объему поступивших обращений от заинтересованных лиц.</t>
  </si>
  <si>
    <t>1.3.2</t>
  </si>
  <si>
    <t>Соблюдение сроков предоставления годовой бюджетной отчетности</t>
  </si>
  <si>
    <t>Руководитель комитета</t>
  </si>
  <si>
    <t>Г.Н. Гришина</t>
  </si>
  <si>
    <t>Нагорная Светлана Леонидовна</t>
  </si>
  <si>
    <t>тел. 6-13-76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</si>
</sst>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22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6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9"/>
      <name val="Times New Roman"/>
      <family val="1"/>
      <charset val="204"/>
    </font>
    <font>
      <sz val="9"/>
      <color indexed="8"/>
      <name val="Courier New"/>
      <family val="3"/>
      <charset val="204"/>
    </font>
    <font>
      <b/>
      <sz val="9"/>
      <color indexed="8"/>
      <name val="Times New Roman"/>
      <family val="1"/>
      <charset val="204"/>
    </font>
    <font>
      <sz val="9"/>
      <color rgb="FF0070C0"/>
      <name val="Times New Roman"/>
      <family val="1"/>
      <charset val="204"/>
    </font>
    <font>
      <sz val="11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8"/>
      <color indexed="81"/>
      <name val="Tahoma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4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7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409">
    <xf numFmtId="0" fontId="0" fillId="0" borderId="0" xfId="0"/>
    <xf numFmtId="0" fontId="2" fillId="0" borderId="20" xfId="0" applyFont="1" applyBorder="1" applyAlignment="1">
      <alignment vertical="center" wrapText="1"/>
    </xf>
    <xf numFmtId="0" fontId="3" fillId="0" borderId="21" xfId="0" applyFont="1" applyBorder="1" applyAlignment="1">
      <alignment vertical="center" wrapText="1"/>
    </xf>
    <xf numFmtId="0" fontId="1" fillId="0" borderId="2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164" fontId="4" fillId="0" borderId="4" xfId="0" applyNumberFormat="1" applyFont="1" applyBorder="1" applyAlignment="1">
      <alignment horizontal="center" vertical="center" wrapText="1"/>
    </xf>
    <xf numFmtId="164" fontId="4" fillId="0" borderId="15" xfId="0" applyNumberFormat="1" applyFont="1" applyBorder="1" applyAlignment="1">
      <alignment horizontal="center" vertical="center" wrapText="1"/>
    </xf>
    <xf numFmtId="164" fontId="4" fillId="0" borderId="8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64" fontId="4" fillId="0" borderId="34" xfId="0" applyNumberFormat="1" applyFont="1" applyBorder="1" applyAlignment="1">
      <alignment horizontal="center" vertical="center" wrapText="1"/>
    </xf>
    <xf numFmtId="164" fontId="4" fillId="0" borderId="35" xfId="0" applyNumberFormat="1" applyFont="1" applyBorder="1" applyAlignment="1">
      <alignment horizontal="center" vertical="center" wrapText="1"/>
    </xf>
    <xf numFmtId="0" fontId="4" fillId="0" borderId="33" xfId="0" applyFont="1" applyBorder="1" applyAlignment="1">
      <alignment vertical="center" wrapText="1"/>
    </xf>
    <xf numFmtId="0" fontId="4" fillId="0" borderId="29" xfId="0" applyFont="1" applyBorder="1" applyAlignment="1">
      <alignment horizontal="center" vertical="center" wrapText="1"/>
    </xf>
    <xf numFmtId="49" fontId="4" fillId="0" borderId="40" xfId="0" applyNumberFormat="1" applyFont="1" applyBorder="1" applyAlignment="1">
      <alignment horizontal="center" vertical="center" wrapText="1"/>
    </xf>
    <xf numFmtId="49" fontId="4" fillId="0" borderId="13" xfId="0" applyNumberFormat="1" applyFont="1" applyBorder="1" applyAlignment="1">
      <alignment horizontal="center" vertical="center" wrapText="1"/>
    </xf>
    <xf numFmtId="49" fontId="4" fillId="0" borderId="26" xfId="0" applyNumberFormat="1" applyFont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 wrapText="1"/>
    </xf>
    <xf numFmtId="49" fontId="4" fillId="0" borderId="25" xfId="0" applyNumberFormat="1" applyFont="1" applyBorder="1" applyAlignment="1">
      <alignment horizontal="center" vertical="center" wrapText="1"/>
    </xf>
    <xf numFmtId="49" fontId="6" fillId="0" borderId="26" xfId="0" applyNumberFormat="1" applyFont="1" applyBorder="1" applyAlignment="1">
      <alignment horizontal="center" vertical="center" wrapText="1"/>
    </xf>
    <xf numFmtId="49" fontId="6" fillId="0" borderId="25" xfId="0" applyNumberFormat="1" applyFont="1" applyBorder="1" applyAlignment="1">
      <alignment horizontal="center" vertical="center" wrapText="1"/>
    </xf>
    <xf numFmtId="14" fontId="1" fillId="0" borderId="11" xfId="0" applyNumberFormat="1" applyFont="1" applyBorder="1" applyAlignment="1">
      <alignment vertical="center" wrapText="1"/>
    </xf>
    <xf numFmtId="49" fontId="6" fillId="0" borderId="11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 wrapText="1"/>
    </xf>
    <xf numFmtId="49" fontId="4" fillId="0" borderId="15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4" fillId="0" borderId="1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14" fontId="1" fillId="0" borderId="16" xfId="0" applyNumberFormat="1" applyFont="1" applyBorder="1" applyAlignment="1">
      <alignment vertical="center" wrapText="1"/>
    </xf>
    <xf numFmtId="0" fontId="2" fillId="0" borderId="46" xfId="0" applyFont="1" applyBorder="1" applyAlignment="1">
      <alignment vertical="center" wrapText="1"/>
    </xf>
    <xf numFmtId="0" fontId="3" fillId="0" borderId="46" xfId="0" applyFont="1" applyBorder="1" applyAlignment="1">
      <alignment vertical="center" wrapText="1"/>
    </xf>
    <xf numFmtId="164" fontId="4" fillId="2" borderId="27" xfId="0" applyNumberFormat="1" applyFont="1" applyFill="1" applyBorder="1" applyAlignment="1">
      <alignment horizontal="center" vertical="center" wrapText="1"/>
    </xf>
    <xf numFmtId="164" fontId="4" fillId="0" borderId="40" xfId="0" applyNumberFormat="1" applyFont="1" applyBorder="1" applyAlignment="1">
      <alignment horizontal="center"/>
    </xf>
    <xf numFmtId="164" fontId="4" fillId="0" borderId="40" xfId="0" applyNumberFormat="1" applyFont="1" applyBorder="1" applyAlignment="1">
      <alignment horizontal="center" vertical="center" wrapText="1"/>
    </xf>
    <xf numFmtId="164" fontId="4" fillId="0" borderId="25" xfId="0" applyNumberFormat="1" applyFont="1" applyBorder="1" applyAlignment="1">
      <alignment horizontal="center" vertical="center" wrapText="1"/>
    </xf>
    <xf numFmtId="164" fontId="4" fillId="0" borderId="26" xfId="0" applyNumberFormat="1" applyFont="1" applyBorder="1" applyAlignment="1">
      <alignment horizontal="center" vertical="center" wrapText="1"/>
    </xf>
    <xf numFmtId="164" fontId="4" fillId="0" borderId="11" xfId="0" applyNumberFormat="1" applyFont="1" applyBorder="1" applyAlignment="1">
      <alignment horizontal="center" vertical="center" wrapText="1"/>
    </xf>
    <xf numFmtId="164" fontId="4" fillId="0" borderId="39" xfId="0" applyNumberFormat="1" applyFont="1" applyBorder="1" applyAlignment="1">
      <alignment horizontal="center" vertical="center" wrapText="1"/>
    </xf>
    <xf numFmtId="164" fontId="4" fillId="0" borderId="18" xfId="0" applyNumberFormat="1" applyFont="1" applyBorder="1" applyAlignment="1">
      <alignment horizontal="center" vertical="center" wrapText="1"/>
    </xf>
    <xf numFmtId="164" fontId="4" fillId="0" borderId="29" xfId="0" applyNumberFormat="1" applyFont="1" applyBorder="1" applyAlignment="1">
      <alignment horizontal="center"/>
    </xf>
    <xf numFmtId="164" fontId="4" fillId="0" borderId="29" xfId="0" applyNumberFormat="1" applyFont="1" applyBorder="1" applyAlignment="1">
      <alignment horizontal="center" vertical="center" wrapText="1"/>
    </xf>
    <xf numFmtId="164" fontId="4" fillId="0" borderId="27" xfId="0" applyNumberFormat="1" applyFont="1" applyBorder="1" applyAlignment="1">
      <alignment horizontal="center" vertical="center" wrapText="1"/>
    </xf>
    <xf numFmtId="164" fontId="4" fillId="0" borderId="28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164" fontId="4" fillId="0" borderId="33" xfId="0" applyNumberFormat="1" applyFont="1" applyBorder="1" applyAlignment="1">
      <alignment horizontal="center" vertical="center" wrapText="1"/>
    </xf>
    <xf numFmtId="164" fontId="6" fillId="0" borderId="17" xfId="0" applyNumberFormat="1" applyFont="1" applyBorder="1" applyAlignment="1">
      <alignment horizontal="center" vertical="center" wrapText="1"/>
    </xf>
    <xf numFmtId="164" fontId="6" fillId="0" borderId="18" xfId="0" applyNumberFormat="1" applyFont="1" applyBorder="1" applyAlignment="1">
      <alignment horizontal="center" vertical="center" wrapText="1"/>
    </xf>
    <xf numFmtId="164" fontId="6" fillId="0" borderId="5" xfId="0" applyNumberFormat="1" applyFont="1" applyFill="1" applyBorder="1" applyAlignment="1">
      <alignment horizontal="center" vertical="center" wrapText="1"/>
    </xf>
    <xf numFmtId="164" fontId="6" fillId="0" borderId="38" xfId="0" applyNumberFormat="1" applyFont="1" applyBorder="1" applyAlignment="1">
      <alignment horizontal="center" vertical="center" wrapText="1"/>
    </xf>
    <xf numFmtId="164" fontId="6" fillId="0" borderId="18" xfId="0" applyNumberFormat="1" applyFont="1" applyFill="1" applyBorder="1" applyAlignment="1">
      <alignment horizontal="center" vertical="center" wrapText="1"/>
    </xf>
    <xf numFmtId="164" fontId="4" fillId="0" borderId="38" xfId="0" applyNumberFormat="1" applyFont="1" applyBorder="1" applyAlignment="1">
      <alignment horizontal="center" vertical="center" wrapText="1"/>
    </xf>
    <xf numFmtId="164" fontId="4" fillId="0" borderId="42" xfId="0" applyNumberFormat="1" applyFont="1" applyBorder="1" applyAlignment="1">
      <alignment horizontal="center" vertical="center" wrapText="1"/>
    </xf>
    <xf numFmtId="164" fontId="6" fillId="0" borderId="27" xfId="0" applyNumberFormat="1" applyFont="1" applyBorder="1" applyAlignment="1">
      <alignment horizontal="center" vertical="center" wrapText="1"/>
    </xf>
    <xf numFmtId="164" fontId="6" fillId="0" borderId="28" xfId="0" applyNumberFormat="1" applyFont="1" applyBorder="1" applyAlignment="1">
      <alignment horizontal="center" vertical="center" wrapText="1"/>
    </xf>
    <xf numFmtId="164" fontId="6" fillId="0" borderId="28" xfId="0" applyNumberFormat="1" applyFont="1" applyFill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0" fontId="4" fillId="0" borderId="39" xfId="0" applyFont="1" applyBorder="1" applyAlignment="1">
      <alignment vertical="center" wrapText="1"/>
    </xf>
    <xf numFmtId="49" fontId="4" fillId="0" borderId="43" xfId="0" applyNumberFormat="1" applyFont="1" applyBorder="1" applyAlignment="1">
      <alignment horizontal="center" vertical="center" wrapText="1"/>
    </xf>
    <xf numFmtId="0" fontId="4" fillId="0" borderId="49" xfId="0" applyFont="1" applyBorder="1" applyAlignment="1">
      <alignment vertical="center" wrapText="1"/>
    </xf>
    <xf numFmtId="0" fontId="6" fillId="0" borderId="31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top" wrapText="1"/>
    </xf>
    <xf numFmtId="0" fontId="4" fillId="0" borderId="49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164" fontId="4" fillId="0" borderId="17" xfId="0" applyNumberFormat="1" applyFont="1" applyBorder="1" applyAlignment="1">
      <alignment horizontal="center" vertical="center" wrapText="1"/>
    </xf>
    <xf numFmtId="164" fontId="4" fillId="0" borderId="51" xfId="0" applyNumberFormat="1" applyFont="1" applyBorder="1" applyAlignment="1">
      <alignment horizontal="center" vertical="center" wrapText="1"/>
    </xf>
    <xf numFmtId="164" fontId="4" fillId="0" borderId="43" xfId="0" applyNumberFormat="1" applyFont="1" applyBorder="1" applyAlignment="1">
      <alignment horizontal="center" vertical="center" wrapText="1"/>
    </xf>
    <xf numFmtId="164" fontId="4" fillId="0" borderId="44" xfId="0" applyNumberFormat="1" applyFont="1" applyBorder="1" applyAlignment="1">
      <alignment horizontal="center" vertical="center" wrapText="1"/>
    </xf>
    <xf numFmtId="164" fontId="4" fillId="0" borderId="13" xfId="0" applyNumberFormat="1" applyFont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justify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1" fillId="0" borderId="14" xfId="0" applyFont="1" applyBorder="1" applyAlignment="1">
      <alignment vertical="center" wrapText="1"/>
    </xf>
    <xf numFmtId="0" fontId="1" fillId="0" borderId="34" xfId="0" applyFont="1" applyBorder="1" applyAlignment="1">
      <alignment vertical="center" wrapText="1"/>
    </xf>
    <xf numFmtId="0" fontId="7" fillId="0" borderId="19" xfId="0" applyFont="1" applyBorder="1" applyAlignment="1">
      <alignment vertical="center" wrapText="1"/>
    </xf>
    <xf numFmtId="0" fontId="7" fillId="0" borderId="24" xfId="0" applyFont="1" applyBorder="1" applyAlignment="1">
      <alignment vertical="center" wrapText="1"/>
    </xf>
    <xf numFmtId="0" fontId="7" fillId="0" borderId="50" xfId="0" applyFont="1" applyBorder="1" applyAlignment="1">
      <alignment vertical="center" wrapText="1"/>
    </xf>
    <xf numFmtId="0" fontId="7" fillId="0" borderId="25" xfId="0" applyFont="1" applyBorder="1" applyAlignment="1">
      <alignment vertical="center" wrapText="1"/>
    </xf>
    <xf numFmtId="0" fontId="7" fillId="0" borderId="13" xfId="0" applyFont="1" applyBorder="1" applyAlignment="1">
      <alignment vertical="center" wrapText="1"/>
    </xf>
    <xf numFmtId="0" fontId="7" fillId="0" borderId="10" xfId="0" applyFont="1" applyBorder="1" applyAlignment="1">
      <alignment vertical="center" wrapText="1"/>
    </xf>
    <xf numFmtId="0" fontId="7" fillId="0" borderId="22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7" fillId="0" borderId="11" xfId="0" applyFont="1" applyBorder="1" applyAlignment="1">
      <alignment vertical="center" wrapText="1"/>
    </xf>
    <xf numFmtId="0" fontId="7" fillId="0" borderId="47" xfId="0" applyFont="1" applyBorder="1" applyAlignment="1">
      <alignment vertical="center" wrapText="1"/>
    </xf>
    <xf numFmtId="49" fontId="4" fillId="0" borderId="39" xfId="0" applyNumberFormat="1" applyFont="1" applyBorder="1" applyAlignment="1">
      <alignment horizontal="center" vertical="center" wrapText="1"/>
    </xf>
    <xf numFmtId="164" fontId="6" fillId="0" borderId="33" xfId="0" applyNumberFormat="1" applyFont="1" applyBorder="1" applyAlignment="1">
      <alignment horizontal="center" vertical="center" wrapText="1"/>
    </xf>
    <xf numFmtId="0" fontId="7" fillId="0" borderId="26" xfId="0" applyFont="1" applyBorder="1" applyAlignment="1">
      <alignment vertical="center" wrapText="1"/>
    </xf>
    <xf numFmtId="164" fontId="4" fillId="2" borderId="28" xfId="0" applyNumberFormat="1" applyFont="1" applyFill="1" applyBorder="1" applyAlignment="1">
      <alignment horizontal="center" vertical="center" wrapText="1"/>
    </xf>
    <xf numFmtId="164" fontId="4" fillId="0" borderId="36" xfId="0" applyNumberFormat="1" applyFont="1" applyBorder="1" applyAlignment="1">
      <alignment horizontal="center" vertical="center" wrapText="1"/>
    </xf>
    <xf numFmtId="164" fontId="4" fillId="0" borderId="37" xfId="0" applyNumberFormat="1" applyFont="1" applyBorder="1" applyAlignment="1">
      <alignment horizontal="center" vertical="center" wrapText="1"/>
    </xf>
    <xf numFmtId="0" fontId="7" fillId="0" borderId="33" xfId="0" applyFont="1" applyBorder="1" applyAlignment="1">
      <alignment vertical="center" wrapText="1"/>
    </xf>
    <xf numFmtId="0" fontId="7" fillId="0" borderId="29" xfId="0" applyFont="1" applyBorder="1" applyAlignment="1">
      <alignment horizontal="center" vertical="center" wrapText="1"/>
    </xf>
    <xf numFmtId="0" fontId="7" fillId="0" borderId="44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164" fontId="7" fillId="2" borderId="27" xfId="0" applyNumberFormat="1" applyFont="1" applyFill="1" applyBorder="1" applyAlignment="1">
      <alignment horizontal="center" vertical="center" wrapText="1"/>
    </xf>
    <xf numFmtId="164" fontId="7" fillId="2" borderId="28" xfId="0" applyNumberFormat="1" applyFont="1" applyFill="1" applyBorder="1" applyAlignment="1">
      <alignment horizontal="center" vertical="center" wrapText="1"/>
    </xf>
    <xf numFmtId="0" fontId="7" fillId="0" borderId="33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164" fontId="7" fillId="2" borderId="1" xfId="0" applyNumberFormat="1" applyFont="1" applyFill="1" applyBorder="1" applyAlignment="1">
      <alignment horizontal="center" vertical="center" wrapText="1"/>
    </xf>
    <xf numFmtId="0" fontId="7" fillId="0" borderId="27" xfId="0" applyFont="1" applyBorder="1" applyAlignment="1">
      <alignment vertical="center" wrapText="1"/>
    </xf>
    <xf numFmtId="0" fontId="7" fillId="0" borderId="52" xfId="0" applyFont="1" applyBorder="1" applyAlignment="1">
      <alignment vertical="center" wrapText="1"/>
    </xf>
    <xf numFmtId="0" fontId="7" fillId="0" borderId="55" xfId="0" applyFont="1" applyBorder="1" applyAlignment="1">
      <alignment vertical="center" wrapText="1"/>
    </xf>
    <xf numFmtId="14" fontId="1" fillId="0" borderId="2" xfId="0" applyNumberFormat="1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9" fillId="0" borderId="0" xfId="0" applyFont="1" applyAlignment="1">
      <alignment horizontal="center" wrapText="1"/>
    </xf>
    <xf numFmtId="0" fontId="8" fillId="0" borderId="0" xfId="0" applyFont="1" applyAlignment="1">
      <alignment horizontal="right"/>
    </xf>
    <xf numFmtId="0" fontId="10" fillId="0" borderId="52" xfId="0" applyFont="1" applyBorder="1" applyAlignment="1">
      <alignment horizontal="center" vertical="top" wrapText="1"/>
    </xf>
    <xf numFmtId="0" fontId="12" fillId="3" borderId="45" xfId="0" applyFont="1" applyFill="1" applyBorder="1" applyAlignment="1">
      <alignment vertical="top" wrapText="1"/>
    </xf>
    <xf numFmtId="164" fontId="13" fillId="3" borderId="45" xfId="0" applyNumberFormat="1" applyFont="1" applyFill="1" applyBorder="1" applyAlignment="1">
      <alignment horizontal="center"/>
    </xf>
    <xf numFmtId="0" fontId="10" fillId="3" borderId="54" xfId="0" applyNumberFormat="1" applyFont="1" applyFill="1" applyBorder="1" applyAlignment="1">
      <alignment horizontal="center" vertical="top" wrapText="1"/>
    </xf>
    <xf numFmtId="164" fontId="0" fillId="0" borderId="0" xfId="0" applyNumberFormat="1"/>
    <xf numFmtId="0" fontId="12" fillId="3" borderId="14" xfId="0" applyFont="1" applyFill="1" applyBorder="1" applyAlignment="1">
      <alignment vertical="top" wrapText="1"/>
    </xf>
    <xf numFmtId="0" fontId="10" fillId="3" borderId="14" xfId="0" applyFont="1" applyFill="1" applyBorder="1" applyAlignment="1">
      <alignment horizontal="center"/>
    </xf>
    <xf numFmtId="0" fontId="10" fillId="3" borderId="35" xfId="0" applyNumberFormat="1" applyFont="1" applyFill="1" applyBorder="1" applyAlignment="1">
      <alignment horizontal="center" vertical="top" wrapText="1"/>
    </xf>
    <xf numFmtId="0" fontId="11" fillId="3" borderId="14" xfId="0" applyFont="1" applyFill="1" applyBorder="1" applyAlignment="1">
      <alignment horizontal="justify" vertical="top" wrapText="1"/>
    </xf>
    <xf numFmtId="0" fontId="0" fillId="3" borderId="14" xfId="0" applyFill="1" applyBorder="1"/>
    <xf numFmtId="0" fontId="11" fillId="3" borderId="61" xfId="0" applyFont="1" applyFill="1" applyBorder="1" applyAlignment="1">
      <alignment horizontal="center" vertical="center" wrapText="1"/>
    </xf>
    <xf numFmtId="0" fontId="11" fillId="3" borderId="59" xfId="0" applyFont="1" applyFill="1" applyBorder="1" applyAlignment="1">
      <alignment horizontal="justify" vertical="top" wrapText="1"/>
    </xf>
    <xf numFmtId="164" fontId="10" fillId="3" borderId="14" xfId="0" applyNumberFormat="1" applyFont="1" applyFill="1" applyBorder="1" applyAlignment="1">
      <alignment horizontal="center"/>
    </xf>
    <xf numFmtId="0" fontId="11" fillId="3" borderId="62" xfId="0" applyFont="1" applyFill="1" applyBorder="1" applyAlignment="1">
      <alignment horizontal="center" vertical="center" wrapText="1"/>
    </xf>
    <xf numFmtId="0" fontId="11" fillId="3" borderId="60" xfId="0" applyFont="1" applyFill="1" applyBorder="1" applyAlignment="1">
      <alignment horizontal="justify" vertical="top" wrapText="1"/>
    </xf>
    <xf numFmtId="0" fontId="11" fillId="3" borderId="46" xfId="0" applyFont="1" applyFill="1" applyBorder="1" applyAlignment="1">
      <alignment horizontal="justify" vertical="top" wrapText="1"/>
    </xf>
    <xf numFmtId="164" fontId="10" fillId="3" borderId="46" xfId="0" applyNumberFormat="1" applyFont="1" applyFill="1" applyBorder="1" applyAlignment="1">
      <alignment horizontal="center"/>
    </xf>
    <xf numFmtId="0" fontId="10" fillId="3" borderId="56" xfId="0" applyNumberFormat="1" applyFont="1" applyFill="1" applyBorder="1" applyAlignment="1">
      <alignment horizontal="center" vertical="top" wrapText="1"/>
    </xf>
    <xf numFmtId="0" fontId="12" fillId="4" borderId="45" xfId="0" applyFont="1" applyFill="1" applyBorder="1" applyAlignment="1">
      <alignment vertical="top" wrapText="1"/>
    </xf>
    <xf numFmtId="164" fontId="10" fillId="4" borderId="45" xfId="0" applyNumberFormat="1" applyFont="1" applyFill="1" applyBorder="1" applyAlignment="1">
      <alignment horizontal="center" vertical="top"/>
    </xf>
    <xf numFmtId="164" fontId="13" fillId="4" borderId="45" xfId="0" applyNumberFormat="1" applyFont="1" applyFill="1" applyBorder="1" applyAlignment="1">
      <alignment horizontal="center" vertical="top"/>
    </xf>
    <xf numFmtId="0" fontId="10" fillId="4" borderId="54" xfId="0" applyNumberFormat="1" applyFont="1" applyFill="1" applyBorder="1" applyAlignment="1">
      <alignment horizontal="center" vertical="top" wrapText="1"/>
    </xf>
    <xf numFmtId="0" fontId="12" fillId="4" borderId="14" xfId="0" applyFont="1" applyFill="1" applyBorder="1" applyAlignment="1">
      <alignment vertical="top" wrapText="1"/>
    </xf>
    <xf numFmtId="164" fontId="10" fillId="4" borderId="14" xfId="0" applyNumberFormat="1" applyFont="1" applyFill="1" applyBorder="1" applyAlignment="1">
      <alignment horizontal="center" vertical="top"/>
    </xf>
    <xf numFmtId="0" fontId="10" fillId="4" borderId="35" xfId="0" applyNumberFormat="1" applyFont="1" applyFill="1" applyBorder="1" applyAlignment="1">
      <alignment horizontal="center" vertical="top" wrapText="1"/>
    </xf>
    <xf numFmtId="0" fontId="11" fillId="4" borderId="14" xfId="0" applyFont="1" applyFill="1" applyBorder="1" applyAlignment="1">
      <alignment horizontal="justify" vertical="top" wrapText="1"/>
    </xf>
    <xf numFmtId="0" fontId="0" fillId="4" borderId="14" xfId="0" applyFill="1" applyBorder="1"/>
    <xf numFmtId="0" fontId="11" fillId="4" borderId="46" xfId="0" applyFont="1" applyFill="1" applyBorder="1" applyAlignment="1">
      <alignment horizontal="justify" vertical="top" wrapText="1"/>
    </xf>
    <xf numFmtId="164" fontId="10" fillId="4" borderId="46" xfId="0" applyNumberFormat="1" applyFont="1" applyFill="1" applyBorder="1" applyAlignment="1">
      <alignment horizontal="center" vertical="top"/>
    </xf>
    <xf numFmtId="0" fontId="10" fillId="4" borderId="56" xfId="0" applyNumberFormat="1" applyFont="1" applyFill="1" applyBorder="1" applyAlignment="1">
      <alignment horizontal="center" vertical="top" wrapText="1"/>
    </xf>
    <xf numFmtId="0" fontId="12" fillId="0" borderId="45" xfId="0" applyFont="1" applyFill="1" applyBorder="1" applyAlignment="1">
      <alignment vertical="top" wrapText="1"/>
    </xf>
    <xf numFmtId="164" fontId="10" fillId="0" borderId="58" xfId="0" applyNumberFormat="1" applyFont="1" applyFill="1" applyBorder="1" applyAlignment="1">
      <alignment horizontal="center" vertical="top"/>
    </xf>
    <xf numFmtId="164" fontId="10" fillId="5" borderId="58" xfId="0" applyNumberFormat="1" applyFont="1" applyFill="1" applyBorder="1" applyAlignment="1">
      <alignment horizontal="center" vertical="top"/>
    </xf>
    <xf numFmtId="164" fontId="13" fillId="5" borderId="58" xfId="0" applyNumberFormat="1" applyFont="1" applyFill="1" applyBorder="1" applyAlignment="1">
      <alignment horizontal="center" vertical="top"/>
    </xf>
    <xf numFmtId="0" fontId="12" fillId="0" borderId="14" xfId="0" applyFont="1" applyFill="1" applyBorder="1" applyAlignment="1">
      <alignment vertical="top" wrapText="1"/>
    </xf>
    <xf numFmtId="164" fontId="10" fillId="0" borderId="64" xfId="0" applyNumberFormat="1" applyFont="1" applyFill="1" applyBorder="1" applyAlignment="1">
      <alignment horizontal="center" vertical="top"/>
    </xf>
    <xf numFmtId="164" fontId="10" fillId="5" borderId="64" xfId="0" applyNumberFormat="1" applyFont="1" applyFill="1" applyBorder="1" applyAlignment="1">
      <alignment horizontal="center" vertical="top"/>
    </xf>
    <xf numFmtId="0" fontId="11" fillId="0" borderId="14" xfId="0" applyFont="1" applyFill="1" applyBorder="1" applyAlignment="1">
      <alignment horizontal="justify" vertical="top" wrapText="1"/>
    </xf>
    <xf numFmtId="164" fontId="14" fillId="5" borderId="64" xfId="0" applyNumberFormat="1" applyFont="1" applyFill="1" applyBorder="1" applyAlignment="1">
      <alignment horizontal="center" vertical="top"/>
    </xf>
    <xf numFmtId="0" fontId="11" fillId="0" borderId="46" xfId="0" applyFont="1" applyFill="1" applyBorder="1" applyAlignment="1">
      <alignment horizontal="justify" vertical="top" wrapText="1"/>
    </xf>
    <xf numFmtId="0" fontId="0" fillId="0" borderId="46" xfId="0" applyFill="1" applyBorder="1"/>
    <xf numFmtId="0" fontId="0" fillId="0" borderId="46" xfId="0" applyBorder="1"/>
    <xf numFmtId="164" fontId="10" fillId="0" borderId="67" xfId="0" applyNumberFormat="1" applyFont="1" applyFill="1" applyBorder="1" applyAlignment="1">
      <alignment horizontal="center" vertical="top"/>
    </xf>
    <xf numFmtId="164" fontId="10" fillId="5" borderId="67" xfId="0" applyNumberFormat="1" applyFont="1" applyFill="1" applyBorder="1" applyAlignment="1">
      <alignment horizontal="center" vertical="top"/>
    </xf>
    <xf numFmtId="164" fontId="14" fillId="5" borderId="67" xfId="0" applyNumberFormat="1" applyFont="1" applyFill="1" applyBorder="1" applyAlignment="1">
      <alignment horizontal="center" vertical="top"/>
    </xf>
    <xf numFmtId="0" fontId="12" fillId="6" borderId="45" xfId="0" applyFont="1" applyFill="1" applyBorder="1" applyAlignment="1">
      <alignment vertical="top" wrapText="1"/>
    </xf>
    <xf numFmtId="164" fontId="10" fillId="6" borderId="58" xfId="0" applyNumberFormat="1" applyFont="1" applyFill="1" applyBorder="1" applyAlignment="1">
      <alignment horizontal="center" vertical="top"/>
    </xf>
    <xf numFmtId="164" fontId="13" fillId="6" borderId="58" xfId="0" applyNumberFormat="1" applyFont="1" applyFill="1" applyBorder="1" applyAlignment="1">
      <alignment horizontal="center" vertical="top"/>
    </xf>
    <xf numFmtId="0" fontId="10" fillId="6" borderId="54" xfId="0" applyNumberFormat="1" applyFont="1" applyFill="1" applyBorder="1" applyAlignment="1">
      <alignment horizontal="center" vertical="top" wrapText="1"/>
    </xf>
    <xf numFmtId="0" fontId="12" fillId="6" borderId="14" xfId="0" applyFont="1" applyFill="1" applyBorder="1" applyAlignment="1">
      <alignment vertical="top" wrapText="1"/>
    </xf>
    <xf numFmtId="164" fontId="10" fillId="6" borderId="69" xfId="0" applyNumberFormat="1" applyFont="1" applyFill="1" applyBorder="1" applyAlignment="1">
      <alignment horizontal="center" vertical="top"/>
    </xf>
    <xf numFmtId="0" fontId="10" fillId="6" borderId="35" xfId="0" applyNumberFormat="1" applyFont="1" applyFill="1" applyBorder="1" applyAlignment="1">
      <alignment horizontal="center" vertical="top" wrapText="1"/>
    </xf>
    <xf numFmtId="0" fontId="11" fillId="6" borderId="14" xfId="0" applyFont="1" applyFill="1" applyBorder="1" applyAlignment="1">
      <alignment horizontal="justify" vertical="top" wrapText="1"/>
    </xf>
    <xf numFmtId="164" fontId="10" fillId="6" borderId="38" xfId="0" applyNumberFormat="1" applyFont="1" applyFill="1" applyBorder="1" applyAlignment="1">
      <alignment horizontal="center" vertical="top"/>
    </xf>
    <xf numFmtId="0" fontId="11" fillId="6" borderId="46" xfId="0" applyFont="1" applyFill="1" applyBorder="1" applyAlignment="1">
      <alignment horizontal="justify" vertical="top" wrapText="1"/>
    </xf>
    <xf numFmtId="164" fontId="10" fillId="6" borderId="70" xfId="0" applyNumberFormat="1" applyFont="1" applyFill="1" applyBorder="1" applyAlignment="1">
      <alignment horizontal="center" vertical="top"/>
    </xf>
    <xf numFmtId="0" fontId="10" fillId="6" borderId="56" xfId="0" applyNumberFormat="1" applyFont="1" applyFill="1" applyBorder="1" applyAlignment="1">
      <alignment horizontal="center" vertical="top" wrapText="1"/>
    </xf>
    <xf numFmtId="164" fontId="10" fillId="6" borderId="64" xfId="0" applyNumberFormat="1" applyFont="1" applyFill="1" applyBorder="1" applyAlignment="1">
      <alignment horizontal="center" vertical="top"/>
    </xf>
    <xf numFmtId="164" fontId="10" fillId="6" borderId="14" xfId="0" applyNumberFormat="1" applyFont="1" applyFill="1" applyBorder="1" applyAlignment="1">
      <alignment horizontal="center" vertical="top"/>
    </xf>
    <xf numFmtId="0" fontId="0" fillId="6" borderId="14" xfId="0" applyFill="1" applyBorder="1"/>
    <xf numFmtId="164" fontId="10" fillId="6" borderId="14" xfId="0" applyNumberFormat="1" applyFont="1" applyFill="1" applyBorder="1" applyAlignment="1">
      <alignment horizontal="center" vertical="top" wrapText="1"/>
    </xf>
    <xf numFmtId="164" fontId="10" fillId="6" borderId="46" xfId="0" applyNumberFormat="1" applyFont="1" applyFill="1" applyBorder="1" applyAlignment="1">
      <alignment horizontal="center" vertical="top" wrapText="1"/>
    </xf>
    <xf numFmtId="164" fontId="10" fillId="6" borderId="46" xfId="0" applyNumberFormat="1" applyFont="1" applyFill="1" applyBorder="1" applyAlignment="1">
      <alignment horizontal="center" vertical="top"/>
    </xf>
    <xf numFmtId="164" fontId="10" fillId="0" borderId="45" xfId="0" applyNumberFormat="1" applyFont="1" applyFill="1" applyBorder="1" applyAlignment="1">
      <alignment horizontal="center" vertical="top"/>
    </xf>
    <xf numFmtId="164" fontId="10" fillId="5" borderId="14" xfId="0" applyNumberFormat="1" applyFont="1" applyFill="1" applyBorder="1" applyAlignment="1">
      <alignment horizontal="center" vertical="top"/>
    </xf>
    <xf numFmtId="0" fontId="0" fillId="0" borderId="14" xfId="0" applyBorder="1"/>
    <xf numFmtId="164" fontId="10" fillId="0" borderId="14" xfId="0" applyNumberFormat="1" applyFont="1" applyBorder="1" applyAlignment="1">
      <alignment horizontal="center" vertical="top" wrapText="1"/>
    </xf>
    <xf numFmtId="164" fontId="10" fillId="0" borderId="14" xfId="0" applyNumberFormat="1" applyFont="1" applyBorder="1" applyAlignment="1">
      <alignment horizontal="center" vertical="top"/>
    </xf>
    <xf numFmtId="164" fontId="14" fillId="5" borderId="14" xfId="0" applyNumberFormat="1" applyFont="1" applyFill="1" applyBorder="1" applyAlignment="1">
      <alignment horizontal="center" vertical="top"/>
    </xf>
    <xf numFmtId="164" fontId="10" fillId="0" borderId="46" xfId="0" applyNumberFormat="1" applyFont="1" applyBorder="1" applyAlignment="1">
      <alignment horizontal="center" vertical="top" wrapText="1"/>
    </xf>
    <xf numFmtId="164" fontId="10" fillId="0" borderId="46" xfId="0" applyNumberFormat="1" applyFont="1" applyBorder="1" applyAlignment="1">
      <alignment horizontal="center" vertical="top"/>
    </xf>
    <xf numFmtId="0" fontId="11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justify" vertical="top" wrapText="1"/>
    </xf>
    <xf numFmtId="164" fontId="10" fillId="5" borderId="0" xfId="0" applyNumberFormat="1" applyFont="1" applyFill="1" applyBorder="1" applyAlignment="1">
      <alignment horizontal="center" vertical="top"/>
    </xf>
    <xf numFmtId="0" fontId="10" fillId="0" borderId="0" xfId="0" applyNumberFormat="1" applyFont="1" applyBorder="1" applyAlignment="1">
      <alignment horizontal="center" vertical="top" wrapText="1"/>
    </xf>
    <xf numFmtId="0" fontId="16" fillId="0" borderId="0" xfId="0" applyFont="1"/>
    <xf numFmtId="14" fontId="1" fillId="0" borderId="28" xfId="0" applyNumberFormat="1" applyFont="1" applyBorder="1" applyAlignment="1">
      <alignment vertical="center" wrapText="1"/>
    </xf>
    <xf numFmtId="0" fontId="2" fillId="0" borderId="18" xfId="0" applyFont="1" applyBorder="1" applyAlignment="1">
      <alignment vertical="center" wrapText="1"/>
    </xf>
    <xf numFmtId="0" fontId="3" fillId="0" borderId="18" xfId="0" applyFont="1" applyBorder="1" applyAlignment="1">
      <alignment vertical="center" wrapText="1"/>
    </xf>
    <xf numFmtId="0" fontId="7" fillId="0" borderId="31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7" fillId="0" borderId="23" xfId="0" applyFont="1" applyBorder="1" applyAlignment="1">
      <alignment vertical="center" wrapText="1"/>
    </xf>
    <xf numFmtId="49" fontId="6" fillId="0" borderId="12" xfId="0" applyNumberFormat="1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164" fontId="6" fillId="0" borderId="2" xfId="0" applyNumberFormat="1" applyFont="1" applyBorder="1" applyAlignment="1">
      <alignment horizontal="center" vertical="center" wrapText="1"/>
    </xf>
    <xf numFmtId="164" fontId="6" fillId="0" borderId="6" xfId="0" applyNumberFormat="1" applyFont="1" applyBorder="1" applyAlignment="1">
      <alignment horizontal="center" vertical="center" wrapText="1"/>
    </xf>
    <xf numFmtId="164" fontId="4" fillId="0" borderId="12" xfId="0" applyNumberFormat="1" applyFont="1" applyFill="1" applyBorder="1" applyAlignment="1">
      <alignment horizontal="center" vertical="center" wrapText="1"/>
    </xf>
    <xf numFmtId="164" fontId="4" fillId="0" borderId="2" xfId="0" applyNumberFormat="1" applyFont="1" applyFill="1" applyBorder="1" applyAlignment="1">
      <alignment horizontal="center" vertical="center" wrapText="1"/>
    </xf>
    <xf numFmtId="0" fontId="7" fillId="0" borderId="14" xfId="0" applyFont="1" applyBorder="1" applyAlignment="1">
      <alignment vertical="center" wrapText="1"/>
    </xf>
    <xf numFmtId="0" fontId="4" fillId="0" borderId="14" xfId="0" applyFont="1" applyBorder="1" applyAlignment="1">
      <alignment horizontal="center" vertical="center" wrapText="1"/>
    </xf>
    <xf numFmtId="49" fontId="4" fillId="0" borderId="14" xfId="0" applyNumberFormat="1" applyFont="1" applyBorder="1" applyAlignment="1">
      <alignment horizontal="center" vertical="center" wrapText="1"/>
    </xf>
    <xf numFmtId="164" fontId="4" fillId="2" borderId="14" xfId="0" applyNumberFormat="1" applyFont="1" applyFill="1" applyBorder="1" applyAlignment="1">
      <alignment horizontal="center" vertical="center" wrapText="1"/>
    </xf>
    <xf numFmtId="164" fontId="7" fillId="2" borderId="14" xfId="0" applyNumberFormat="1" applyFont="1" applyFill="1" applyBorder="1" applyAlignment="1">
      <alignment horizontal="center" vertical="center" wrapText="1"/>
    </xf>
    <xf numFmtId="164" fontId="4" fillId="0" borderId="14" xfId="0" applyNumberFormat="1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18" fillId="0" borderId="0" xfId="0" applyFont="1" applyFill="1" applyAlignment="1">
      <alignment horizontal="center"/>
    </xf>
    <xf numFmtId="0" fontId="18" fillId="0" borderId="0" xfId="0" applyFont="1" applyFill="1"/>
    <xf numFmtId="0" fontId="18" fillId="0" borderId="0" xfId="0" applyFont="1" applyFill="1" applyAlignment="1">
      <alignment horizontal="right"/>
    </xf>
    <xf numFmtId="0" fontId="18" fillId="0" borderId="0" xfId="0" applyFont="1" applyFill="1" applyBorder="1" applyAlignment="1">
      <alignment horizontal="center"/>
    </xf>
    <xf numFmtId="0" fontId="18" fillId="0" borderId="0" xfId="0" applyFont="1" applyFill="1" applyBorder="1"/>
    <xf numFmtId="0" fontId="18" fillId="0" borderId="0" xfId="0" applyFont="1" applyFill="1" applyBorder="1" applyAlignment="1">
      <alignment horizontal="left"/>
    </xf>
    <xf numFmtId="0" fontId="18" fillId="0" borderId="46" xfId="0" applyFont="1" applyFill="1" applyBorder="1" applyAlignment="1">
      <alignment horizontal="center" vertical="top" wrapText="1"/>
    </xf>
    <xf numFmtId="49" fontId="18" fillId="0" borderId="53" xfId="0" applyNumberFormat="1" applyFont="1" applyFill="1" applyBorder="1" applyAlignment="1">
      <alignment horizontal="center" vertical="center" wrapText="1"/>
    </xf>
    <xf numFmtId="49" fontId="18" fillId="0" borderId="34" xfId="0" applyNumberFormat="1" applyFont="1" applyFill="1" applyBorder="1" applyAlignment="1">
      <alignment horizontal="justify" vertical="top" wrapText="1"/>
    </xf>
    <xf numFmtId="0" fontId="8" fillId="0" borderId="52" xfId="0" applyFont="1" applyFill="1" applyBorder="1" applyAlignment="1">
      <alignment horizontal="left" wrapText="1"/>
    </xf>
    <xf numFmtId="0" fontId="8" fillId="0" borderId="52" xfId="0" applyFont="1" applyFill="1" applyBorder="1" applyAlignment="1">
      <alignment horizontal="center" vertical="center"/>
    </xf>
    <xf numFmtId="0" fontId="18" fillId="0" borderId="14" xfId="0" applyFont="1" applyFill="1" applyBorder="1" applyAlignment="1">
      <alignment horizontal="center" vertical="center" wrapText="1"/>
    </xf>
    <xf numFmtId="0" fontId="18" fillId="7" borderId="14" xfId="0" applyFont="1" applyFill="1" applyBorder="1" applyAlignment="1">
      <alignment horizontal="center" vertical="center" wrapText="1"/>
    </xf>
    <xf numFmtId="0" fontId="18" fillId="0" borderId="24" xfId="0" applyFont="1" applyFill="1" applyBorder="1" applyAlignment="1">
      <alignment horizontal="center" vertical="center" wrapText="1"/>
    </xf>
    <xf numFmtId="0" fontId="8" fillId="0" borderId="52" xfId="0" applyFont="1" applyFill="1" applyBorder="1" applyAlignment="1">
      <alignment wrapText="1"/>
    </xf>
    <xf numFmtId="49" fontId="18" fillId="0" borderId="34" xfId="0" applyNumberFormat="1" applyFont="1" applyFill="1" applyBorder="1" applyAlignment="1">
      <alignment horizontal="center" vertical="top" wrapText="1"/>
    </xf>
    <xf numFmtId="0" fontId="18" fillId="0" borderId="14" xfId="0" applyFont="1" applyFill="1" applyBorder="1" applyAlignment="1">
      <alignment horizontal="center"/>
    </xf>
    <xf numFmtId="0" fontId="8" fillId="0" borderId="14" xfId="0" applyFont="1" applyFill="1" applyBorder="1" applyAlignment="1">
      <alignment horizontal="left" vertical="center" wrapText="1"/>
    </xf>
    <xf numFmtId="0" fontId="18" fillId="0" borderId="14" xfId="0" applyFont="1" applyFill="1" applyBorder="1" applyAlignment="1">
      <alignment horizontal="center" vertical="center"/>
    </xf>
    <xf numFmtId="0" fontId="18" fillId="7" borderId="14" xfId="0" applyFont="1" applyFill="1" applyBorder="1" applyAlignment="1">
      <alignment horizontal="center" vertical="center"/>
    </xf>
    <xf numFmtId="0" fontId="8" fillId="0" borderId="52" xfId="0" applyFont="1" applyFill="1" applyBorder="1" applyAlignment="1">
      <alignment horizontal="left" vertical="center" wrapText="1"/>
    </xf>
    <xf numFmtId="0" fontId="8" fillId="0" borderId="52" xfId="0" applyFont="1" applyBorder="1" applyAlignment="1">
      <alignment horizontal="left" vertical="top" wrapText="1"/>
    </xf>
    <xf numFmtId="0" fontId="18" fillId="0" borderId="14" xfId="0" applyFont="1" applyFill="1" applyBorder="1" applyAlignment="1">
      <alignment horizontal="left" vertical="center" wrapText="1"/>
    </xf>
    <xf numFmtId="0" fontId="8" fillId="0" borderId="14" xfId="0" applyFont="1" applyBorder="1" applyAlignment="1">
      <alignment horizontal="left" vertical="top" wrapText="1"/>
    </xf>
    <xf numFmtId="0" fontId="8" fillId="0" borderId="14" xfId="0" applyFont="1" applyBorder="1" applyAlignment="1">
      <alignment horizontal="left" vertical="center" wrapText="1"/>
    </xf>
    <xf numFmtId="0" fontId="8" fillId="0" borderId="14" xfId="0" applyFont="1" applyBorder="1" applyAlignment="1">
      <alignment horizontal="left" wrapText="1"/>
    </xf>
    <xf numFmtId="0" fontId="8" fillId="7" borderId="14" xfId="0" applyFont="1" applyFill="1" applyBorder="1" applyAlignment="1">
      <alignment vertical="center" wrapText="1"/>
    </xf>
    <xf numFmtId="0" fontId="2" fillId="7" borderId="14" xfId="0" applyFont="1" applyFill="1" applyBorder="1" applyAlignment="1">
      <alignment wrapText="1"/>
    </xf>
    <xf numFmtId="0" fontId="18" fillId="0" borderId="14" xfId="0" applyFont="1" applyFill="1" applyBorder="1" applyAlignment="1">
      <alignment horizontal="left"/>
    </xf>
    <xf numFmtId="0" fontId="18" fillId="0" borderId="41" xfId="0" applyFont="1" applyFill="1" applyBorder="1" applyAlignment="1">
      <alignment horizontal="center"/>
    </xf>
    <xf numFmtId="0" fontId="18" fillId="0" borderId="41" xfId="0" applyFont="1" applyFill="1" applyBorder="1"/>
    <xf numFmtId="0" fontId="18" fillId="0" borderId="41" xfId="0" applyFont="1" applyFill="1" applyBorder="1" applyAlignment="1">
      <alignment horizontal="left"/>
    </xf>
    <xf numFmtId="0" fontId="18" fillId="0" borderId="73" xfId="0" applyFont="1" applyFill="1" applyBorder="1" applyAlignment="1">
      <alignment horizontal="center"/>
    </xf>
    <xf numFmtId="0" fontId="21" fillId="0" borderId="0" xfId="0" applyFont="1" applyFill="1" applyAlignment="1"/>
    <xf numFmtId="0" fontId="21" fillId="0" borderId="0" xfId="0" applyFont="1" applyFill="1" applyAlignment="1">
      <alignment horizontal="center"/>
    </xf>
    <xf numFmtId="0" fontId="18" fillId="0" borderId="0" xfId="0" applyFont="1" applyFill="1" applyAlignment="1">
      <alignment horizontal="left"/>
    </xf>
    <xf numFmtId="0" fontId="8" fillId="0" borderId="24" xfId="0" applyFont="1" applyFill="1" applyBorder="1" applyAlignment="1">
      <alignment horizontal="left"/>
    </xf>
    <xf numFmtId="0" fontId="8" fillId="0" borderId="32" xfId="0" applyFont="1" applyFill="1" applyBorder="1" applyAlignment="1">
      <alignment horizontal="left"/>
    </xf>
    <xf numFmtId="0" fontId="8" fillId="0" borderId="41" xfId="0" applyFont="1" applyFill="1" applyBorder="1" applyAlignment="1">
      <alignment horizontal="left"/>
    </xf>
    <xf numFmtId="0" fontId="8" fillId="0" borderId="67" xfId="0" applyFont="1" applyFill="1" applyBorder="1" applyAlignment="1">
      <alignment horizontal="left"/>
    </xf>
    <xf numFmtId="0" fontId="8" fillId="0" borderId="14" xfId="0" applyFont="1" applyBorder="1" applyAlignment="1">
      <alignment horizontal="left" vertical="top" wrapText="1"/>
    </xf>
    <xf numFmtId="0" fontId="8" fillId="0" borderId="55" xfId="0" applyFont="1" applyBorder="1" applyAlignment="1">
      <alignment horizontal="left" vertical="top" wrapText="1"/>
    </xf>
    <xf numFmtId="0" fontId="8" fillId="0" borderId="24" xfId="0" applyFont="1" applyBorder="1" applyAlignment="1">
      <alignment horizontal="left" vertical="top" wrapText="1"/>
    </xf>
    <xf numFmtId="0" fontId="8" fillId="0" borderId="32" xfId="0" applyFont="1" applyBorder="1" applyAlignment="1">
      <alignment horizontal="left" vertical="top" wrapText="1"/>
    </xf>
    <xf numFmtId="0" fontId="8" fillId="0" borderId="64" xfId="0" applyFont="1" applyBorder="1" applyAlignment="1">
      <alignment horizontal="left" vertical="top" wrapText="1"/>
    </xf>
    <xf numFmtId="0" fontId="8" fillId="0" borderId="39" xfId="0" applyFont="1" applyBorder="1" applyAlignment="1">
      <alignment horizontal="left" vertical="top" wrapText="1"/>
    </xf>
    <xf numFmtId="0" fontId="8" fillId="0" borderId="49" xfId="0" applyFont="1" applyBorder="1" applyAlignment="1">
      <alignment horizontal="left" vertical="top" wrapText="1"/>
    </xf>
    <xf numFmtId="0" fontId="8" fillId="0" borderId="69" xfId="0" applyFont="1" applyBorder="1" applyAlignment="1">
      <alignment horizontal="left" vertical="top" wrapText="1"/>
    </xf>
    <xf numFmtId="0" fontId="21" fillId="0" borderId="0" xfId="0" applyFont="1" applyFill="1" applyAlignment="1">
      <alignment horizontal="left"/>
    </xf>
    <xf numFmtId="0" fontId="21" fillId="0" borderId="0" xfId="0" applyFont="1" applyFill="1" applyAlignment="1">
      <alignment horizontal="right"/>
    </xf>
    <xf numFmtId="0" fontId="0" fillId="0" borderId="0" xfId="0" applyAlignment="1">
      <alignment horizontal="right"/>
    </xf>
    <xf numFmtId="0" fontId="18" fillId="0" borderId="24" xfId="0" applyFont="1" applyFill="1" applyBorder="1" applyAlignment="1">
      <alignment horizontal="center" vertical="top" wrapText="1"/>
    </xf>
    <xf numFmtId="0" fontId="18" fillId="0" borderId="64" xfId="0" applyFont="1" applyFill="1" applyBorder="1" applyAlignment="1">
      <alignment horizontal="center" vertical="top" wrapText="1"/>
    </xf>
    <xf numFmtId="0" fontId="18" fillId="0" borderId="52" xfId="0" applyFont="1" applyFill="1" applyBorder="1" applyAlignment="1">
      <alignment horizontal="center" vertical="top" wrapText="1"/>
    </xf>
    <xf numFmtId="0" fontId="18" fillId="0" borderId="60" xfId="0" applyFont="1" applyFill="1" applyBorder="1" applyAlignment="1">
      <alignment horizontal="center" vertical="top" wrapText="1"/>
    </xf>
    <xf numFmtId="0" fontId="15" fillId="0" borderId="48" xfId="0" applyFont="1" applyFill="1" applyBorder="1" applyAlignment="1">
      <alignment horizontal="left" vertical="top" wrapText="1"/>
    </xf>
    <xf numFmtId="0" fontId="0" fillId="0" borderId="30" xfId="0" applyFont="1" applyBorder="1" applyAlignment="1">
      <alignment horizontal="left" vertical="top" wrapText="1"/>
    </xf>
    <xf numFmtId="0" fontId="0" fillId="0" borderId="17" xfId="0" applyFont="1" applyBorder="1" applyAlignment="1">
      <alignment horizontal="left" vertical="top" wrapText="1"/>
    </xf>
    <xf numFmtId="0" fontId="8" fillId="0" borderId="24" xfId="0" applyFont="1" applyFill="1" applyBorder="1" applyAlignment="1">
      <alignment horizontal="left" vertical="top" wrapText="1"/>
    </xf>
    <xf numFmtId="0" fontId="8" fillId="0" borderId="32" xfId="0" applyFont="1" applyFill="1" applyBorder="1" applyAlignment="1">
      <alignment horizontal="left" vertical="top" wrapText="1"/>
    </xf>
    <xf numFmtId="0" fontId="8" fillId="0" borderId="64" xfId="0" applyFont="1" applyFill="1" applyBorder="1" applyAlignment="1">
      <alignment horizontal="left" vertical="top" wrapText="1"/>
    </xf>
    <xf numFmtId="0" fontId="19" fillId="0" borderId="0" xfId="0" applyFont="1" applyFill="1" applyAlignment="1">
      <alignment horizontal="center" wrapText="1"/>
    </xf>
    <xf numFmtId="0" fontId="18" fillId="0" borderId="63" xfId="0" applyFont="1" applyFill="1" applyBorder="1" applyAlignment="1">
      <alignment horizontal="center" vertical="top" wrapText="1"/>
    </xf>
    <xf numFmtId="0" fontId="18" fillId="0" borderId="61" xfId="0" applyFont="1" applyFill="1" applyBorder="1" applyAlignment="1">
      <alignment horizontal="center" vertical="top" wrapText="1"/>
    </xf>
    <xf numFmtId="0" fontId="18" fillId="0" borderId="62" xfId="0" applyFont="1" applyFill="1" applyBorder="1" applyAlignment="1">
      <alignment horizontal="center" vertical="top" wrapText="1"/>
    </xf>
    <xf numFmtId="0" fontId="18" fillId="0" borderId="57" xfId="0" applyFont="1" applyFill="1" applyBorder="1" applyAlignment="1">
      <alignment horizontal="center" vertical="top" wrapText="1"/>
    </xf>
    <xf numFmtId="0" fontId="18" fillId="0" borderId="59" xfId="0" applyFont="1" applyFill="1" applyBorder="1" applyAlignment="1">
      <alignment horizontal="center" vertical="top" wrapText="1"/>
    </xf>
    <xf numFmtId="0" fontId="18" fillId="0" borderId="57" xfId="0" applyFont="1" applyFill="1" applyBorder="1" applyAlignment="1">
      <alignment horizontal="center" vertical="center" wrapText="1"/>
    </xf>
    <xf numFmtId="0" fontId="18" fillId="0" borderId="55" xfId="0" applyFont="1" applyFill="1" applyBorder="1" applyAlignment="1">
      <alignment horizontal="center" vertical="center" wrapText="1"/>
    </xf>
    <xf numFmtId="0" fontId="18" fillId="0" borderId="71" xfId="0" applyFont="1" applyFill="1" applyBorder="1" applyAlignment="1">
      <alignment horizontal="center" vertical="top" wrapText="1"/>
    </xf>
    <xf numFmtId="0" fontId="18" fillId="0" borderId="23" xfId="0" applyFont="1" applyFill="1" applyBorder="1" applyAlignment="1">
      <alignment horizontal="center" vertical="top" wrapText="1"/>
    </xf>
    <xf numFmtId="0" fontId="18" fillId="0" borderId="72" xfId="0" applyFont="1" applyFill="1" applyBorder="1" applyAlignment="1">
      <alignment horizontal="center" vertical="top" wrapText="1"/>
    </xf>
    <xf numFmtId="0" fontId="18" fillId="0" borderId="19" xfId="0" applyFont="1" applyFill="1" applyBorder="1" applyAlignment="1">
      <alignment horizontal="center" vertical="top" wrapText="1"/>
    </xf>
    <xf numFmtId="0" fontId="18" fillId="0" borderId="49" xfId="0" applyFont="1" applyFill="1" applyBorder="1" applyAlignment="1">
      <alignment horizontal="center" vertical="top" wrapText="1"/>
    </xf>
    <xf numFmtId="0" fontId="18" fillId="0" borderId="69" xfId="0" applyFont="1" applyFill="1" applyBorder="1" applyAlignment="1">
      <alignment horizontal="center" vertical="top" wrapText="1"/>
    </xf>
    <xf numFmtId="0" fontId="18" fillId="0" borderId="65" xfId="0" applyFont="1" applyFill="1" applyBorder="1" applyAlignment="1">
      <alignment horizontal="center" vertical="top" wrapText="1"/>
    </xf>
    <xf numFmtId="0" fontId="18" fillId="0" borderId="66" xfId="0" applyFont="1" applyFill="1" applyBorder="1" applyAlignment="1">
      <alignment horizontal="center" vertical="top" wrapText="1"/>
    </xf>
    <xf numFmtId="0" fontId="18" fillId="0" borderId="68" xfId="0" applyFont="1" applyFill="1" applyBorder="1" applyAlignment="1">
      <alignment horizontal="center" vertical="top" wrapText="1"/>
    </xf>
    <xf numFmtId="0" fontId="2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4" xfId="0" applyFont="1" applyBorder="1" applyAlignment="1">
      <alignment vertical="center" wrapText="1"/>
    </xf>
    <xf numFmtId="0" fontId="5" fillId="0" borderId="14" xfId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5" fillId="0" borderId="2" xfId="1" applyBorder="1" applyAlignment="1">
      <alignment horizontal="center" vertical="center" wrapText="1"/>
    </xf>
    <xf numFmtId="0" fontId="5" fillId="0" borderId="3" xfId="1" applyBorder="1" applyAlignment="1">
      <alignment horizontal="center" vertical="center" wrapText="1"/>
    </xf>
    <xf numFmtId="0" fontId="5" fillId="0" borderId="2" xfId="1" applyBorder="1" applyAlignment="1">
      <alignment vertical="center" wrapText="1"/>
    </xf>
    <xf numFmtId="0" fontId="5" fillId="0" borderId="3" xfId="1" applyBorder="1" applyAlignment="1">
      <alignment vertical="center" wrapText="1"/>
    </xf>
    <xf numFmtId="14" fontId="1" fillId="0" borderId="2" xfId="0" applyNumberFormat="1" applyFont="1" applyBorder="1" applyAlignment="1">
      <alignment vertical="center" wrapText="1"/>
    </xf>
    <xf numFmtId="14" fontId="1" fillId="0" borderId="4" xfId="0" applyNumberFormat="1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1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52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5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53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1" fillId="0" borderId="54" xfId="0" applyFont="1" applyBorder="1" applyAlignment="1">
      <alignment horizontal="center" vertical="center" wrapText="1"/>
    </xf>
    <xf numFmtId="0" fontId="10" fillId="0" borderId="65" xfId="0" applyNumberFormat="1" applyFont="1" applyBorder="1" applyAlignment="1">
      <alignment horizontal="center" vertical="top" wrapText="1"/>
    </xf>
    <xf numFmtId="0" fontId="10" fillId="0" borderId="66" xfId="0" applyNumberFormat="1" applyFont="1" applyBorder="1" applyAlignment="1">
      <alignment horizontal="center" vertical="top" wrapText="1"/>
    </xf>
    <xf numFmtId="0" fontId="10" fillId="0" borderId="68" xfId="0" applyNumberFormat="1" applyFont="1" applyBorder="1" applyAlignment="1">
      <alignment horizontal="center" vertical="top" wrapText="1"/>
    </xf>
    <xf numFmtId="0" fontId="11" fillId="4" borderId="57" xfId="0" applyFont="1" applyFill="1" applyBorder="1" applyAlignment="1">
      <alignment horizontal="center" vertical="center" wrapText="1"/>
    </xf>
    <xf numFmtId="0" fontId="11" fillId="4" borderId="59" xfId="0" applyFont="1" applyFill="1" applyBorder="1" applyAlignment="1">
      <alignment horizontal="center" vertical="center" wrapText="1"/>
    </xf>
    <xf numFmtId="0" fontId="11" fillId="4" borderId="60" xfId="0" applyFont="1" applyFill="1" applyBorder="1" applyAlignment="1">
      <alignment horizontal="center" vertical="center" wrapText="1"/>
    </xf>
    <xf numFmtId="0" fontId="11" fillId="0" borderId="63" xfId="0" applyFont="1" applyBorder="1" applyAlignment="1">
      <alignment horizontal="center" vertical="center" wrapText="1"/>
    </xf>
    <xf numFmtId="0" fontId="11" fillId="0" borderId="61" xfId="0" applyFont="1" applyBorder="1" applyAlignment="1">
      <alignment horizontal="center" vertical="center" wrapText="1"/>
    </xf>
    <xf numFmtId="0" fontId="11" fillId="0" borderId="62" xfId="0" applyFont="1" applyBorder="1" applyAlignment="1">
      <alignment horizontal="center" vertical="center" wrapText="1"/>
    </xf>
    <xf numFmtId="0" fontId="11" fillId="0" borderId="57" xfId="0" applyFont="1" applyBorder="1" applyAlignment="1">
      <alignment horizontal="center" vertical="center" wrapText="1"/>
    </xf>
    <xf numFmtId="0" fontId="11" fillId="0" borderId="59" xfId="0" applyFont="1" applyBorder="1" applyAlignment="1">
      <alignment horizontal="center" vertical="center" wrapText="1"/>
    </xf>
    <xf numFmtId="0" fontId="11" fillId="0" borderId="60" xfId="0" applyFont="1" applyBorder="1" applyAlignment="1">
      <alignment horizontal="center" vertical="center" wrapText="1"/>
    </xf>
    <xf numFmtId="164" fontId="10" fillId="5" borderId="65" xfId="0" applyNumberFormat="1" applyFont="1" applyFill="1" applyBorder="1" applyAlignment="1">
      <alignment horizontal="center" vertical="top" wrapText="1"/>
    </xf>
    <xf numFmtId="164" fontId="10" fillId="5" borderId="66" xfId="0" applyNumberFormat="1" applyFont="1" applyFill="1" applyBorder="1" applyAlignment="1">
      <alignment horizontal="center" vertical="top" wrapText="1"/>
    </xf>
    <xf numFmtId="164" fontId="10" fillId="5" borderId="68" xfId="0" applyNumberFormat="1" applyFont="1" applyFill="1" applyBorder="1" applyAlignment="1">
      <alignment horizontal="center" vertical="top" wrapText="1"/>
    </xf>
    <xf numFmtId="0" fontId="11" fillId="3" borderId="53" xfId="0" applyFont="1" applyFill="1" applyBorder="1" applyAlignment="1">
      <alignment horizontal="center" vertical="center" wrapText="1"/>
    </xf>
    <xf numFmtId="0" fontId="11" fillId="3" borderId="34" xfId="0" applyFont="1" applyFill="1" applyBorder="1" applyAlignment="1">
      <alignment horizontal="center" vertical="center" wrapText="1"/>
    </xf>
    <xf numFmtId="0" fontId="11" fillId="3" borderId="42" xfId="0" applyFont="1" applyFill="1" applyBorder="1" applyAlignment="1">
      <alignment horizontal="center" vertical="center" wrapText="1"/>
    </xf>
    <xf numFmtId="0" fontId="11" fillId="3" borderId="48" xfId="0" applyFont="1" applyFill="1" applyBorder="1" applyAlignment="1">
      <alignment horizontal="justify" vertical="top" wrapText="1"/>
    </xf>
    <xf numFmtId="0" fontId="11" fillId="3" borderId="24" xfId="0" applyFont="1" applyFill="1" applyBorder="1" applyAlignment="1">
      <alignment horizontal="justify" vertical="top" wrapText="1"/>
    </xf>
    <xf numFmtId="0" fontId="11" fillId="3" borderId="52" xfId="0" applyFont="1" applyFill="1" applyBorder="1" applyAlignment="1">
      <alignment horizontal="justify" vertical="top" wrapText="1"/>
    </xf>
    <xf numFmtId="0" fontId="11" fillId="4" borderId="63" xfId="0" applyFont="1" applyFill="1" applyBorder="1" applyAlignment="1">
      <alignment horizontal="center" vertical="center" wrapText="1"/>
    </xf>
    <xf numFmtId="0" fontId="11" fillId="4" borderId="61" xfId="0" applyFont="1" applyFill="1" applyBorder="1" applyAlignment="1">
      <alignment horizontal="center" vertical="center" wrapText="1"/>
    </xf>
    <xf numFmtId="0" fontId="11" fillId="4" borderId="62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right"/>
    </xf>
    <xf numFmtId="0" fontId="9" fillId="0" borderId="0" xfId="0" applyFont="1" applyAlignment="1">
      <alignment horizontal="center" wrapText="1"/>
    </xf>
    <xf numFmtId="0" fontId="10" fillId="0" borderId="53" xfId="0" applyFont="1" applyBorder="1" applyAlignment="1">
      <alignment horizontal="center" vertical="top"/>
    </xf>
    <xf numFmtId="0" fontId="10" fillId="0" borderId="34" xfId="0" applyFont="1" applyBorder="1" applyAlignment="1">
      <alignment horizontal="center" vertical="top"/>
    </xf>
    <xf numFmtId="0" fontId="10" fillId="0" borderId="42" xfId="0" applyFont="1" applyBorder="1" applyAlignment="1">
      <alignment horizontal="center" vertical="top"/>
    </xf>
    <xf numFmtId="0" fontId="10" fillId="0" borderId="57" xfId="0" applyFont="1" applyBorder="1" applyAlignment="1">
      <alignment horizontal="center" vertical="top" wrapText="1"/>
    </xf>
    <xf numFmtId="0" fontId="10" fillId="0" borderId="59" xfId="0" applyFont="1" applyBorder="1" applyAlignment="1">
      <alignment horizontal="center" vertical="top" wrapText="1"/>
    </xf>
    <xf numFmtId="0" fontId="10" fillId="0" borderId="48" xfId="0" applyFont="1" applyBorder="1" applyAlignment="1">
      <alignment horizontal="center" vertical="top" wrapText="1"/>
    </xf>
    <xf numFmtId="0" fontId="10" fillId="0" borderId="30" xfId="0" applyFont="1" applyBorder="1" applyAlignment="1">
      <alignment horizontal="center" vertical="top" wrapText="1"/>
    </xf>
    <xf numFmtId="0" fontId="10" fillId="0" borderId="58" xfId="0" applyFont="1" applyBorder="1" applyAlignment="1">
      <alignment horizontal="center" vertical="top" wrapText="1"/>
    </xf>
    <xf numFmtId="0" fontId="10" fillId="0" borderId="45" xfId="0" applyFont="1" applyBorder="1" applyAlignment="1">
      <alignment horizontal="center" vertical="top" wrapText="1"/>
    </xf>
    <xf numFmtId="0" fontId="10" fillId="0" borderId="54" xfId="0" applyFont="1" applyBorder="1" applyAlignment="1">
      <alignment horizontal="center" vertical="top"/>
    </xf>
    <xf numFmtId="0" fontId="10" fillId="0" borderId="35" xfId="0" applyFont="1" applyBorder="1" applyAlignment="1">
      <alignment horizontal="center" vertical="top"/>
    </xf>
    <xf numFmtId="0" fontId="10" fillId="0" borderId="51" xfId="0" applyFont="1" applyBorder="1" applyAlignment="1">
      <alignment horizontal="center" vertical="top"/>
    </xf>
    <xf numFmtId="0" fontId="10" fillId="0" borderId="14" xfId="0" applyFont="1" applyBorder="1" applyAlignment="1">
      <alignment horizontal="center" vertical="top" wrapText="1"/>
    </xf>
    <xf numFmtId="0" fontId="10" fillId="0" borderId="52" xfId="0" applyFont="1" applyBorder="1" applyAlignment="1">
      <alignment horizontal="center" vertical="top" wrapText="1"/>
    </xf>
    <xf numFmtId="0" fontId="10" fillId="0" borderId="60" xfId="0" applyFont="1" applyBorder="1" applyAlignment="1">
      <alignment horizontal="center" vertical="top" wrapText="1"/>
    </xf>
    <xf numFmtId="0" fontId="11" fillId="6" borderId="53" xfId="0" applyFont="1" applyFill="1" applyBorder="1" applyAlignment="1">
      <alignment horizontal="center" vertical="center" wrapText="1"/>
    </xf>
    <xf numFmtId="0" fontId="11" fillId="6" borderId="34" xfId="0" applyFont="1" applyFill="1" applyBorder="1" applyAlignment="1">
      <alignment horizontal="center" vertical="center" wrapText="1"/>
    </xf>
    <xf numFmtId="0" fontId="11" fillId="6" borderId="16" xfId="0" applyFont="1" applyFill="1" applyBorder="1" applyAlignment="1">
      <alignment horizontal="center" vertical="center" wrapText="1"/>
    </xf>
    <xf numFmtId="0" fontId="10" fillId="6" borderId="57" xfId="0" applyFont="1" applyFill="1" applyBorder="1" applyAlignment="1">
      <alignment horizontal="center" vertical="center" wrapText="1"/>
    </xf>
    <xf numFmtId="0" fontId="10" fillId="6" borderId="59" xfId="0" applyFont="1" applyFill="1" applyBorder="1" applyAlignment="1">
      <alignment horizontal="center" vertical="center" wrapText="1"/>
    </xf>
    <xf numFmtId="0" fontId="10" fillId="6" borderId="60" xfId="0" applyFont="1" applyFill="1" applyBorder="1" applyAlignment="1">
      <alignment horizontal="center" vertical="center" wrapText="1"/>
    </xf>
    <xf numFmtId="0" fontId="11" fillId="0" borderId="53" xfId="0" applyFont="1" applyBorder="1" applyAlignment="1">
      <alignment horizontal="center" vertical="center" wrapText="1"/>
    </xf>
    <xf numFmtId="0" fontId="11" fillId="0" borderId="34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10" fillId="0" borderId="45" xfId="0" applyFont="1" applyBorder="1" applyAlignment="1">
      <alignment horizontal="justify" vertical="top" wrapText="1"/>
    </xf>
    <xf numFmtId="0" fontId="10" fillId="0" borderId="14" xfId="0" applyFont="1" applyBorder="1" applyAlignment="1">
      <alignment horizontal="justify" vertical="top" wrapText="1"/>
    </xf>
    <xf numFmtId="0" fontId="10" fillId="0" borderId="46" xfId="0" applyFont="1" applyBorder="1" applyAlignment="1">
      <alignment horizontal="justify" vertical="top" wrapText="1"/>
    </xf>
    <xf numFmtId="0" fontId="15" fillId="0" borderId="63" xfId="0" applyFont="1" applyBorder="1" applyAlignment="1">
      <alignment horizontal="center" vertical="top" wrapText="1"/>
    </xf>
    <xf numFmtId="0" fontId="15" fillId="0" borderId="61" xfId="0" applyFont="1" applyBorder="1" applyAlignment="1">
      <alignment horizontal="center" vertical="top" wrapText="1"/>
    </xf>
    <xf numFmtId="0" fontId="15" fillId="0" borderId="62" xfId="0" applyFont="1" applyBorder="1" applyAlignment="1">
      <alignment horizontal="center" vertical="top" wrapText="1"/>
    </xf>
    <xf numFmtId="0" fontId="10" fillId="0" borderId="57" xfId="0" applyFont="1" applyBorder="1" applyAlignment="1">
      <alignment horizontal="center" vertical="center" wrapText="1"/>
    </xf>
    <xf numFmtId="0" fontId="10" fillId="0" borderId="59" xfId="0" applyFont="1" applyBorder="1" applyAlignment="1">
      <alignment horizontal="center" vertical="center" wrapText="1"/>
    </xf>
    <xf numFmtId="0" fontId="10" fillId="0" borderId="60" xfId="0" applyFont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omanova_S/Documents/&#1056;&#1072;&#1073;&#1086;&#1095;&#1072;&#1103;/&#1060;&#1059;/&#1054;&#1090;&#1095;&#1077;&#1090;&#1099;%20&#1074;%20&#1060;&#1059;%202019/&#1069;&#1082;&#1086;&#1085;&#1086;&#1084;&#1080;&#1089;&#1090;&#1072;&#1084;%20%20&#1079;&#1072;%202019&#1075;/&#1069;&#1082;&#1086;&#1085;&#1086;&#1084;.&#1087;&#1086;%20&#1080;&#1089;&#1087;.%20&#1087;&#1088;&#1086;&#1075;&#1088;.&#1050;&#1059;&#1052;&#1048;%2089%201%20&#1087;&#1086;&#1083;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ожение 1"/>
      <sheetName val="приложение 2"/>
      <sheetName val="приложение 3"/>
      <sheetName val="приложение 9"/>
      <sheetName val="Исполнение"/>
    </sheetNames>
    <sheetDataSet>
      <sheetData sheetId="0"/>
      <sheetData sheetId="1">
        <row r="15">
          <cell r="H15">
            <v>1388165</v>
          </cell>
        </row>
        <row r="41">
          <cell r="J41">
            <v>28674.009999999311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1"/>
  <sheetViews>
    <sheetView tabSelected="1" view="pageBreakPreview" zoomScale="90" zoomScaleNormal="90" zoomScaleSheetLayoutView="90" workbookViewId="0">
      <pane ySplit="7" topLeftCell="A8" activePane="bottomLeft" state="frozen"/>
      <selection pane="bottomLeft" activeCell="B8" sqref="B8:K8"/>
    </sheetView>
  </sheetViews>
  <sheetFormatPr defaultRowHeight="15.75" x14ac:dyDescent="0.25"/>
  <cols>
    <col min="1" max="1" width="6.5703125" style="229" customWidth="1"/>
    <col min="2" max="2" width="50" style="230" customWidth="1"/>
    <col min="3" max="4" width="12.85546875" style="229" customWidth="1"/>
    <col min="5" max="10" width="12.7109375" style="229" customWidth="1"/>
    <col min="11" max="11" width="54.28515625" style="264" customWidth="1"/>
    <col min="12" max="16384" width="9.140625" style="230"/>
  </cols>
  <sheetData>
    <row r="1" spans="1:11" x14ac:dyDescent="0.25">
      <c r="K1" s="231" t="s">
        <v>90</v>
      </c>
    </row>
    <row r="2" spans="1:11" x14ac:dyDescent="0.25">
      <c r="A2" s="290" t="s">
        <v>91</v>
      </c>
      <c r="B2" s="290"/>
      <c r="C2" s="290"/>
      <c r="D2" s="290"/>
      <c r="E2" s="290"/>
      <c r="F2" s="290"/>
      <c r="G2" s="290"/>
      <c r="H2" s="290"/>
      <c r="I2" s="290"/>
      <c r="J2" s="290"/>
      <c r="K2" s="290"/>
    </row>
    <row r="3" spans="1:11" ht="15.75" customHeight="1" thickBot="1" x14ac:dyDescent="0.3">
      <c r="A3" s="232"/>
      <c r="B3" s="233"/>
      <c r="C3" s="232"/>
      <c r="D3" s="232"/>
      <c r="E3" s="232"/>
      <c r="F3" s="232"/>
      <c r="G3" s="232"/>
      <c r="H3" s="232"/>
      <c r="I3" s="232"/>
      <c r="J3" s="232"/>
      <c r="K3" s="234"/>
    </row>
    <row r="4" spans="1:11" ht="25.5" customHeight="1" x14ac:dyDescent="0.25">
      <c r="A4" s="291" t="s">
        <v>92</v>
      </c>
      <c r="B4" s="294" t="s">
        <v>93</v>
      </c>
      <c r="C4" s="294" t="s">
        <v>94</v>
      </c>
      <c r="D4" s="294" t="s">
        <v>95</v>
      </c>
      <c r="E4" s="296" t="s">
        <v>96</v>
      </c>
      <c r="F4" s="298" t="s">
        <v>49</v>
      </c>
      <c r="G4" s="299"/>
      <c r="H4" s="300"/>
      <c r="I4" s="298" t="s">
        <v>59</v>
      </c>
      <c r="J4" s="300"/>
      <c r="K4" s="304" t="s">
        <v>97</v>
      </c>
    </row>
    <row r="5" spans="1:11" x14ac:dyDescent="0.25">
      <c r="A5" s="292"/>
      <c r="B5" s="295"/>
      <c r="C5" s="295"/>
      <c r="D5" s="295"/>
      <c r="E5" s="297"/>
      <c r="F5" s="301"/>
      <c r="G5" s="302"/>
      <c r="H5" s="303"/>
      <c r="I5" s="301"/>
      <c r="J5" s="303"/>
      <c r="K5" s="305"/>
    </row>
    <row r="6" spans="1:11" x14ac:dyDescent="0.25">
      <c r="A6" s="292"/>
      <c r="B6" s="295"/>
      <c r="C6" s="295"/>
      <c r="D6" s="295"/>
      <c r="E6" s="282" t="s">
        <v>12</v>
      </c>
      <c r="F6" s="280" t="s">
        <v>10</v>
      </c>
      <c r="G6" s="281"/>
      <c r="H6" s="282" t="s">
        <v>98</v>
      </c>
      <c r="I6" s="282">
        <v>2021</v>
      </c>
      <c r="J6" s="282">
        <v>2022</v>
      </c>
      <c r="K6" s="305"/>
    </row>
    <row r="7" spans="1:11" ht="16.5" thickBot="1" x14ac:dyDescent="0.3">
      <c r="A7" s="293"/>
      <c r="B7" s="283"/>
      <c r="C7" s="283"/>
      <c r="D7" s="283"/>
      <c r="E7" s="283"/>
      <c r="F7" s="235" t="s">
        <v>11</v>
      </c>
      <c r="G7" s="235" t="s">
        <v>12</v>
      </c>
      <c r="H7" s="283"/>
      <c r="I7" s="283"/>
      <c r="J7" s="283"/>
      <c r="K7" s="306"/>
    </row>
    <row r="8" spans="1:11" ht="34.5" customHeight="1" x14ac:dyDescent="0.25">
      <c r="A8" s="236" t="s">
        <v>99</v>
      </c>
      <c r="B8" s="284" t="s">
        <v>100</v>
      </c>
      <c r="C8" s="285"/>
      <c r="D8" s="285"/>
      <c r="E8" s="285"/>
      <c r="F8" s="285"/>
      <c r="G8" s="285"/>
      <c r="H8" s="285"/>
      <c r="I8" s="285"/>
      <c r="J8" s="285"/>
      <c r="K8" s="286"/>
    </row>
    <row r="9" spans="1:11" ht="93.75" customHeight="1" x14ac:dyDescent="0.25">
      <c r="A9" s="237"/>
      <c r="B9" s="238" t="s">
        <v>101</v>
      </c>
      <c r="C9" s="239" t="s">
        <v>102</v>
      </c>
      <c r="D9" s="240">
        <v>1</v>
      </c>
      <c r="E9" s="241">
        <v>124</v>
      </c>
      <c r="F9" s="240">
        <v>95</v>
      </c>
      <c r="G9" s="241">
        <v>234.37</v>
      </c>
      <c r="H9" s="242">
        <v>139.37</v>
      </c>
      <c r="I9" s="240">
        <v>95</v>
      </c>
      <c r="J9" s="240">
        <v>95</v>
      </c>
      <c r="K9" s="243" t="s">
        <v>103</v>
      </c>
    </row>
    <row r="10" spans="1:11" ht="15.75" customHeight="1" x14ac:dyDescent="0.25">
      <c r="A10" s="244" t="s">
        <v>104</v>
      </c>
      <c r="B10" s="287" t="s">
        <v>105</v>
      </c>
      <c r="C10" s="288"/>
      <c r="D10" s="288"/>
      <c r="E10" s="288"/>
      <c r="F10" s="288"/>
      <c r="G10" s="288"/>
      <c r="H10" s="288"/>
      <c r="I10" s="288"/>
      <c r="J10" s="288"/>
      <c r="K10" s="289"/>
    </row>
    <row r="11" spans="1:11" x14ac:dyDescent="0.25">
      <c r="A11" s="245"/>
      <c r="B11" s="265"/>
      <c r="C11" s="266"/>
      <c r="D11" s="266"/>
      <c r="E11" s="266"/>
      <c r="F11" s="266"/>
      <c r="G11" s="267"/>
      <c r="H11" s="267"/>
      <c r="I11" s="267"/>
      <c r="J11" s="267"/>
      <c r="K11" s="268"/>
    </row>
    <row r="12" spans="1:11" ht="45" x14ac:dyDescent="0.25">
      <c r="A12" s="244" t="s">
        <v>106</v>
      </c>
      <c r="B12" s="246" t="s">
        <v>107</v>
      </c>
      <c r="C12" s="239" t="s">
        <v>102</v>
      </c>
      <c r="D12" s="247">
        <v>0.2</v>
      </c>
      <c r="E12" s="248">
        <v>105.9</v>
      </c>
      <c r="F12" s="247">
        <v>95</v>
      </c>
      <c r="G12" s="248">
        <v>109</v>
      </c>
      <c r="H12" s="242">
        <v>14</v>
      </c>
      <c r="I12" s="247">
        <v>95</v>
      </c>
      <c r="J12" s="247">
        <v>95</v>
      </c>
      <c r="K12" s="249" t="s">
        <v>108</v>
      </c>
    </row>
    <row r="13" spans="1:11" ht="78.75" x14ac:dyDescent="0.25">
      <c r="A13" s="244" t="s">
        <v>109</v>
      </c>
      <c r="B13" s="250" t="s">
        <v>110</v>
      </c>
      <c r="C13" s="245" t="s">
        <v>111</v>
      </c>
      <c r="D13" s="247">
        <v>0.1</v>
      </c>
      <c r="E13" s="247">
        <v>0</v>
      </c>
      <c r="F13" s="247">
        <v>1</v>
      </c>
      <c r="G13" s="247">
        <v>5</v>
      </c>
      <c r="H13" s="242">
        <v>4</v>
      </c>
      <c r="I13" s="247">
        <v>1</v>
      </c>
      <c r="J13" s="247">
        <v>1</v>
      </c>
      <c r="K13" s="251" t="s">
        <v>112</v>
      </c>
    </row>
    <row r="14" spans="1:11" ht="60" x14ac:dyDescent="0.25">
      <c r="A14" s="244" t="s">
        <v>113</v>
      </c>
      <c r="B14" s="252" t="s">
        <v>114</v>
      </c>
      <c r="C14" s="245" t="s">
        <v>111</v>
      </c>
      <c r="D14" s="247">
        <v>0.2</v>
      </c>
      <c r="E14" s="248">
        <v>120</v>
      </c>
      <c r="F14" s="247">
        <v>1</v>
      </c>
      <c r="G14" s="248">
        <v>7</v>
      </c>
      <c r="H14" s="242">
        <v>6</v>
      </c>
      <c r="I14" s="247">
        <v>191</v>
      </c>
      <c r="J14" s="247">
        <v>373</v>
      </c>
      <c r="K14" s="253" t="s">
        <v>115</v>
      </c>
    </row>
    <row r="15" spans="1:11" x14ac:dyDescent="0.25">
      <c r="A15" s="244" t="s">
        <v>116</v>
      </c>
      <c r="B15" s="269" t="s">
        <v>117</v>
      </c>
      <c r="C15" s="269"/>
      <c r="D15" s="269"/>
      <c r="E15" s="270"/>
      <c r="F15" s="270"/>
      <c r="G15" s="270"/>
      <c r="H15" s="270"/>
      <c r="I15" s="270"/>
      <c r="J15" s="270"/>
      <c r="K15" s="270"/>
    </row>
    <row r="16" spans="1:11" x14ac:dyDescent="0.25">
      <c r="A16" s="245"/>
      <c r="B16" s="271" t="s">
        <v>118</v>
      </c>
      <c r="C16" s="272"/>
      <c r="D16" s="272"/>
      <c r="E16" s="272"/>
      <c r="F16" s="272"/>
      <c r="G16" s="272"/>
      <c r="H16" s="272"/>
      <c r="I16" s="272"/>
      <c r="J16" s="272"/>
      <c r="K16" s="273"/>
    </row>
    <row r="17" spans="1:11" ht="96.75" customHeight="1" x14ac:dyDescent="0.25">
      <c r="A17" s="244" t="s">
        <v>119</v>
      </c>
      <c r="B17" s="254" t="s">
        <v>120</v>
      </c>
      <c r="C17" s="245" t="s">
        <v>121</v>
      </c>
      <c r="D17" s="247">
        <v>0.2</v>
      </c>
      <c r="E17" s="248">
        <v>30</v>
      </c>
      <c r="F17" s="247">
        <v>19</v>
      </c>
      <c r="G17" s="248">
        <v>25</v>
      </c>
      <c r="H17" s="242">
        <v>6</v>
      </c>
      <c r="I17" s="247">
        <v>15</v>
      </c>
      <c r="J17" s="247">
        <v>17</v>
      </c>
      <c r="K17" s="255" t="s">
        <v>122</v>
      </c>
    </row>
    <row r="18" spans="1:11" ht="120" x14ac:dyDescent="0.25">
      <c r="A18" s="244" t="s">
        <v>123</v>
      </c>
      <c r="B18" s="254" t="s">
        <v>124</v>
      </c>
      <c r="C18" s="245" t="s">
        <v>121</v>
      </c>
      <c r="D18" s="247">
        <v>0.1</v>
      </c>
      <c r="E18" s="248">
        <v>12</v>
      </c>
      <c r="F18" s="247">
        <v>7</v>
      </c>
      <c r="G18" s="248">
        <v>3</v>
      </c>
      <c r="H18" s="242">
        <v>-4</v>
      </c>
      <c r="I18" s="247">
        <v>2</v>
      </c>
      <c r="J18" s="247">
        <v>3</v>
      </c>
      <c r="K18" s="256" t="s">
        <v>125</v>
      </c>
    </row>
    <row r="19" spans="1:11" x14ac:dyDescent="0.25">
      <c r="A19" s="245"/>
      <c r="B19" s="269" t="s">
        <v>126</v>
      </c>
      <c r="C19" s="269"/>
      <c r="D19" s="269"/>
      <c r="E19" s="270"/>
      <c r="F19" s="270"/>
      <c r="G19" s="270"/>
      <c r="H19" s="270"/>
      <c r="I19" s="270"/>
      <c r="J19" s="270"/>
      <c r="K19" s="270"/>
    </row>
    <row r="20" spans="1:11" x14ac:dyDescent="0.25">
      <c r="A20" s="245"/>
      <c r="B20" s="274" t="s">
        <v>127</v>
      </c>
      <c r="C20" s="275"/>
      <c r="D20" s="275"/>
      <c r="E20" s="275"/>
      <c r="F20" s="275"/>
      <c r="G20" s="275"/>
      <c r="H20" s="275"/>
      <c r="I20" s="275"/>
      <c r="J20" s="275"/>
      <c r="K20" s="276"/>
    </row>
    <row r="21" spans="1:11" ht="45" x14ac:dyDescent="0.25">
      <c r="A21" s="244" t="s">
        <v>128</v>
      </c>
      <c r="B21" s="253" t="s">
        <v>129</v>
      </c>
      <c r="C21" s="245" t="s">
        <v>102</v>
      </c>
      <c r="D21" s="247">
        <v>0.1</v>
      </c>
      <c r="E21" s="247">
        <v>100</v>
      </c>
      <c r="F21" s="247">
        <v>90</v>
      </c>
      <c r="G21" s="247">
        <v>100</v>
      </c>
      <c r="H21" s="242">
        <v>10</v>
      </c>
      <c r="I21" s="247">
        <v>90</v>
      </c>
      <c r="J21" s="247">
        <v>90</v>
      </c>
      <c r="K21" s="253" t="s">
        <v>130</v>
      </c>
    </row>
    <row r="22" spans="1:11" ht="30" x14ac:dyDescent="0.25">
      <c r="A22" s="244" t="s">
        <v>131</v>
      </c>
      <c r="B22" s="254" t="s">
        <v>132</v>
      </c>
      <c r="C22" s="245" t="s">
        <v>102</v>
      </c>
      <c r="D22" s="247">
        <v>0.1</v>
      </c>
      <c r="E22" s="247">
        <v>100</v>
      </c>
      <c r="F22" s="247">
        <v>100</v>
      </c>
      <c r="G22" s="247">
        <v>100</v>
      </c>
      <c r="H22" s="242">
        <v>0</v>
      </c>
      <c r="I22" s="247">
        <v>100</v>
      </c>
      <c r="J22" s="247">
        <v>100</v>
      </c>
      <c r="K22" s="257"/>
    </row>
    <row r="23" spans="1:11" x14ac:dyDescent="0.25">
      <c r="A23" s="258"/>
      <c r="B23" s="259"/>
      <c r="C23" s="258"/>
      <c r="D23" s="258"/>
      <c r="E23" s="258"/>
      <c r="F23" s="258"/>
      <c r="G23" s="258"/>
      <c r="H23" s="258"/>
      <c r="I23" s="258"/>
      <c r="J23" s="258"/>
      <c r="K23" s="260"/>
    </row>
    <row r="24" spans="1:11" x14ac:dyDescent="0.25">
      <c r="A24" s="261"/>
      <c r="B24" s="233"/>
      <c r="C24" s="232"/>
      <c r="D24" s="232"/>
      <c r="E24" s="232"/>
      <c r="F24" s="232"/>
      <c r="G24" s="232"/>
      <c r="H24" s="232"/>
      <c r="I24" s="232"/>
      <c r="J24" s="232"/>
      <c r="K24" s="234"/>
    </row>
    <row r="25" spans="1:11" ht="18.75" x14ac:dyDescent="0.3">
      <c r="A25" s="277" t="s">
        <v>133</v>
      </c>
      <c r="B25" s="277"/>
      <c r="C25" s="262"/>
      <c r="D25" s="278"/>
      <c r="E25" s="279"/>
      <c r="F25" s="263"/>
      <c r="J25" s="263"/>
      <c r="K25" s="264" t="s">
        <v>134</v>
      </c>
    </row>
    <row r="30" spans="1:11" x14ac:dyDescent="0.25">
      <c r="A30" s="264" t="s">
        <v>135</v>
      </c>
    </row>
    <row r="31" spans="1:11" x14ac:dyDescent="0.25">
      <c r="A31" s="264" t="s">
        <v>136</v>
      </c>
    </row>
  </sheetData>
  <mergeCells count="23">
    <mergeCell ref="J6:J7"/>
    <mergeCell ref="B8:K8"/>
    <mergeCell ref="B10:K10"/>
    <mergeCell ref="A2:K2"/>
    <mergeCell ref="A4:A7"/>
    <mergeCell ref="B4:B7"/>
    <mergeCell ref="C4:C7"/>
    <mergeCell ref="D4:D7"/>
    <mergeCell ref="E4:E5"/>
    <mergeCell ref="F4:H5"/>
    <mergeCell ref="I4:J5"/>
    <mergeCell ref="K4:K7"/>
    <mergeCell ref="E6:E7"/>
    <mergeCell ref="A25:B25"/>
    <mergeCell ref="D25:E25"/>
    <mergeCell ref="F6:G6"/>
    <mergeCell ref="H6:H7"/>
    <mergeCell ref="I6:I7"/>
    <mergeCell ref="B11:K11"/>
    <mergeCell ref="B15:K15"/>
    <mergeCell ref="B16:K16"/>
    <mergeCell ref="B19:K19"/>
    <mergeCell ref="B20:K20"/>
  </mergeCells>
  <pageMargins left="0.23622047244094491" right="0.23622047244094491" top="0.78740157480314965" bottom="0.27559055118110237" header="0.31496062992125984" footer="0.11811023622047245"/>
  <pageSetup paperSize="9" scale="67" fitToHeight="40" orientation="landscape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9"/>
  <sheetViews>
    <sheetView view="pageLayout" zoomScaleNormal="100" workbookViewId="0">
      <selection activeCell="N1" sqref="N1"/>
    </sheetView>
  </sheetViews>
  <sheetFormatPr defaultColWidth="14.42578125" defaultRowHeight="15" x14ac:dyDescent="0.25"/>
  <cols>
    <col min="1" max="1" width="2.85546875" customWidth="1"/>
    <col min="2" max="2" width="17.140625" customWidth="1"/>
    <col min="3" max="3" width="15.85546875" customWidth="1"/>
    <col min="4" max="4" width="15.28515625" customWidth="1"/>
    <col min="5" max="5" width="8.28515625" customWidth="1"/>
    <col min="6" max="6" width="7.140625" customWidth="1"/>
    <col min="7" max="7" width="11" customWidth="1"/>
    <col min="8" max="8" width="6.5703125" customWidth="1"/>
    <col min="9" max="9" width="12.7109375" customWidth="1"/>
    <col min="10" max="10" width="8.42578125" customWidth="1"/>
    <col min="11" max="11" width="14.28515625" customWidth="1"/>
    <col min="12" max="13" width="8.42578125" customWidth="1"/>
    <col min="14" max="14" width="36.85546875" customWidth="1"/>
  </cols>
  <sheetData>
    <row r="1" spans="1:14" x14ac:dyDescent="0.25">
      <c r="N1" s="80" t="s">
        <v>89</v>
      </c>
    </row>
    <row r="2" spans="1:14" x14ac:dyDescent="0.25">
      <c r="B2" s="331" t="s">
        <v>40</v>
      </c>
      <c r="C2" s="331"/>
      <c r="D2" s="331"/>
      <c r="E2" s="331"/>
      <c r="F2" s="331"/>
      <c r="G2" s="331"/>
      <c r="H2" s="331"/>
      <c r="I2" s="331"/>
      <c r="J2" s="331"/>
      <c r="K2" s="331"/>
      <c r="L2" s="331"/>
      <c r="M2" s="331"/>
      <c r="N2" s="331"/>
    </row>
    <row r="3" spans="1:14" x14ac:dyDescent="0.25">
      <c r="B3" s="331"/>
      <c r="C3" s="331"/>
      <c r="D3" s="331"/>
      <c r="E3" s="331"/>
      <c r="F3" s="331"/>
      <c r="G3" s="331"/>
      <c r="H3" s="331"/>
      <c r="I3" s="331"/>
      <c r="J3" s="331"/>
      <c r="K3" s="331"/>
      <c r="L3" s="331"/>
      <c r="M3" s="331"/>
      <c r="N3" s="331"/>
    </row>
    <row r="4" spans="1:14" x14ac:dyDescent="0.25">
      <c r="B4" s="331"/>
      <c r="C4" s="331"/>
      <c r="D4" s="331"/>
      <c r="E4" s="331"/>
      <c r="F4" s="331"/>
      <c r="G4" s="331"/>
      <c r="H4" s="331"/>
      <c r="I4" s="331"/>
      <c r="J4" s="331"/>
      <c r="K4" s="331"/>
      <c r="L4" s="331"/>
      <c r="M4" s="331"/>
      <c r="N4" s="331"/>
    </row>
    <row r="5" spans="1:14" x14ac:dyDescent="0.25">
      <c r="B5" s="331"/>
      <c r="C5" s="331"/>
      <c r="D5" s="331"/>
      <c r="E5" s="331"/>
      <c r="F5" s="331"/>
      <c r="G5" s="331"/>
      <c r="H5" s="331"/>
      <c r="I5" s="331"/>
      <c r="J5" s="331"/>
      <c r="K5" s="331"/>
      <c r="L5" s="331"/>
      <c r="M5" s="331"/>
      <c r="N5" s="331"/>
    </row>
    <row r="6" spans="1:14" ht="15.75" thickBot="1" x14ac:dyDescent="0.3"/>
    <row r="7" spans="1:14" ht="49.15" customHeight="1" thickBot="1" x14ac:dyDescent="0.3">
      <c r="A7" s="308" t="s">
        <v>0</v>
      </c>
      <c r="B7" s="308" t="s">
        <v>1</v>
      </c>
      <c r="C7" s="308" t="s">
        <v>2</v>
      </c>
      <c r="D7" s="308" t="s">
        <v>3</v>
      </c>
      <c r="E7" s="310" t="s">
        <v>4</v>
      </c>
      <c r="F7" s="311"/>
      <c r="G7" s="311"/>
      <c r="H7" s="311"/>
      <c r="I7" s="347" t="s">
        <v>49</v>
      </c>
      <c r="J7" s="348"/>
      <c r="K7" s="349"/>
      <c r="L7" s="340" t="s">
        <v>59</v>
      </c>
      <c r="M7" s="343"/>
      <c r="N7" s="332" t="s">
        <v>5</v>
      </c>
    </row>
    <row r="8" spans="1:14" ht="47.25" customHeight="1" thickBot="1" x14ac:dyDescent="0.3">
      <c r="A8" s="315"/>
      <c r="B8" s="315"/>
      <c r="C8" s="315"/>
      <c r="D8" s="309"/>
      <c r="E8" s="308" t="s">
        <v>6</v>
      </c>
      <c r="F8" s="340" t="s">
        <v>7</v>
      </c>
      <c r="G8" s="308" t="s">
        <v>8</v>
      </c>
      <c r="H8" s="341" t="s">
        <v>9</v>
      </c>
      <c r="I8" s="97" t="s">
        <v>10</v>
      </c>
      <c r="J8" s="96"/>
      <c r="K8" s="338" t="s">
        <v>48</v>
      </c>
      <c r="L8" s="309"/>
      <c r="M8" s="344"/>
      <c r="N8" s="333"/>
    </row>
    <row r="9" spans="1:14" ht="0.6" customHeight="1" thickBot="1" x14ac:dyDescent="0.3">
      <c r="A9" s="315"/>
      <c r="B9" s="315"/>
      <c r="C9" s="315"/>
      <c r="D9" s="309"/>
      <c r="E9" s="315"/>
      <c r="F9" s="309"/>
      <c r="G9" s="315"/>
      <c r="H9" s="342"/>
      <c r="I9" s="334" t="s">
        <v>11</v>
      </c>
      <c r="J9" s="336" t="s">
        <v>12</v>
      </c>
      <c r="K9" s="338"/>
      <c r="L9" s="345"/>
      <c r="M9" s="346"/>
      <c r="N9" s="333"/>
    </row>
    <row r="10" spans="1:14" ht="14.45" customHeight="1" thickBot="1" x14ac:dyDescent="0.3">
      <c r="A10" s="315"/>
      <c r="B10" s="315"/>
      <c r="C10" s="315"/>
      <c r="D10" s="309"/>
      <c r="E10" s="315"/>
      <c r="F10" s="309"/>
      <c r="G10" s="315"/>
      <c r="H10" s="342"/>
      <c r="I10" s="335"/>
      <c r="J10" s="337"/>
      <c r="K10" s="339"/>
      <c r="L10" s="88" t="s">
        <v>55</v>
      </c>
      <c r="M10" s="84" t="s">
        <v>54</v>
      </c>
      <c r="N10" s="333"/>
    </row>
    <row r="11" spans="1:14" ht="16.5" thickBot="1" x14ac:dyDescent="0.3">
      <c r="A11" s="4">
        <v>1</v>
      </c>
      <c r="B11" s="87">
        <v>2</v>
      </c>
      <c r="C11" s="87">
        <v>3</v>
      </c>
      <c r="D11" s="86">
        <v>4</v>
      </c>
      <c r="E11" s="4">
        <v>5</v>
      </c>
      <c r="F11" s="85">
        <v>6</v>
      </c>
      <c r="G11" s="4">
        <v>7</v>
      </c>
      <c r="H11" s="86">
        <v>8</v>
      </c>
      <c r="I11" s="4">
        <v>9</v>
      </c>
      <c r="J11" s="87">
        <v>10</v>
      </c>
      <c r="K11" s="4">
        <v>11</v>
      </c>
      <c r="L11" s="86">
        <v>12</v>
      </c>
      <c r="M11" s="4">
        <v>13</v>
      </c>
      <c r="N11" s="4">
        <v>14</v>
      </c>
    </row>
    <row r="12" spans="1:14" ht="24.6" customHeight="1" x14ac:dyDescent="0.25">
      <c r="A12" s="312">
        <v>1</v>
      </c>
      <c r="B12" s="313" t="s">
        <v>13</v>
      </c>
      <c r="C12" s="314" t="s">
        <v>14</v>
      </c>
      <c r="D12" s="98" t="s">
        <v>15</v>
      </c>
      <c r="E12" s="19"/>
      <c r="F12" s="65"/>
      <c r="G12" s="19"/>
      <c r="H12" s="67"/>
      <c r="I12" s="112">
        <f>I14+I15</f>
        <v>38644.199762000004</v>
      </c>
      <c r="J12" s="113">
        <f t="shared" ref="J12:M12" si="0">J14+J15</f>
        <v>37873.703170000001</v>
      </c>
      <c r="K12" s="45">
        <f>I12-J12</f>
        <v>770.49659200000315</v>
      </c>
      <c r="L12" s="45">
        <f t="shared" si="0"/>
        <v>35575.399999999994</v>
      </c>
      <c r="M12" s="52">
        <f t="shared" si="0"/>
        <v>36453.699999999997</v>
      </c>
      <c r="N12" s="114"/>
    </row>
    <row r="13" spans="1:14" ht="16.899999999999999" customHeight="1" x14ac:dyDescent="0.25">
      <c r="A13" s="312"/>
      <c r="B13" s="313"/>
      <c r="C13" s="314"/>
      <c r="D13" s="99" t="s">
        <v>16</v>
      </c>
      <c r="E13" s="20"/>
      <c r="F13" s="21"/>
      <c r="G13" s="20"/>
      <c r="H13" s="9"/>
      <c r="I13" s="17"/>
      <c r="J13" s="18"/>
      <c r="K13" s="45"/>
      <c r="L13" s="40"/>
      <c r="M13" s="47"/>
      <c r="N13" s="115"/>
    </row>
    <row r="14" spans="1:14" ht="38.25" customHeight="1" x14ac:dyDescent="0.25">
      <c r="A14" s="312"/>
      <c r="B14" s="313"/>
      <c r="C14" s="314"/>
      <c r="D14" s="99" t="s">
        <v>17</v>
      </c>
      <c r="E14" s="20">
        <v>162</v>
      </c>
      <c r="F14" s="21"/>
      <c r="G14" s="20"/>
      <c r="H14" s="9"/>
      <c r="I14" s="17">
        <f>I18+I26+I30</f>
        <v>25849.325122000002</v>
      </c>
      <c r="J14" s="18">
        <f t="shared" ref="J14:M14" si="1">J18+J26+J30</f>
        <v>25217.485909999999</v>
      </c>
      <c r="K14" s="45">
        <f t="shared" ref="K14:K32" si="2">I14-J14</f>
        <v>631.83921200000259</v>
      </c>
      <c r="L14" s="41">
        <f t="shared" si="1"/>
        <v>24567.799999999996</v>
      </c>
      <c r="M14" s="48">
        <f t="shared" si="1"/>
        <v>24567.1</v>
      </c>
      <c r="N14" s="115"/>
    </row>
    <row r="15" spans="1:14" ht="27.75" customHeight="1" thickBot="1" x14ac:dyDescent="0.3">
      <c r="A15" s="312"/>
      <c r="B15" s="313"/>
      <c r="C15" s="314"/>
      <c r="D15" s="100" t="s">
        <v>18</v>
      </c>
      <c r="E15" s="25">
        <v>730</v>
      </c>
      <c r="F15" s="66"/>
      <c r="G15" s="25"/>
      <c r="H15" s="24"/>
      <c r="I15" s="59">
        <f>I19</f>
        <v>12794.87464</v>
      </c>
      <c r="J15" s="76">
        <f t="shared" ref="J15:M15" si="3">J19</f>
        <v>12656.217259999999</v>
      </c>
      <c r="K15" s="45">
        <f t="shared" si="2"/>
        <v>138.65738000000056</v>
      </c>
      <c r="L15" s="77">
        <f t="shared" si="3"/>
        <v>11007.6</v>
      </c>
      <c r="M15" s="78">
        <f t="shared" si="3"/>
        <v>11886.6</v>
      </c>
      <c r="N15" s="116"/>
    </row>
    <row r="16" spans="1:14" ht="30" customHeight="1" x14ac:dyDescent="0.25">
      <c r="A16" s="319">
        <v>1.1000000000000001</v>
      </c>
      <c r="B16" s="320" t="s">
        <v>19</v>
      </c>
      <c r="C16" s="330" t="s">
        <v>20</v>
      </c>
      <c r="D16" s="101" t="s">
        <v>15</v>
      </c>
      <c r="E16" s="90"/>
      <c r="F16" s="26"/>
      <c r="G16" s="90"/>
      <c r="H16" s="7"/>
      <c r="I16" s="49">
        <f>I18+I19</f>
        <v>21682.951849999998</v>
      </c>
      <c r="J16" s="75">
        <f t="shared" ref="J16:M16" si="4">J18+J19</f>
        <v>21059.685539999999</v>
      </c>
      <c r="K16" s="45">
        <f t="shared" si="2"/>
        <v>623.26630999999907</v>
      </c>
      <c r="L16" s="42">
        <f t="shared" si="4"/>
        <v>20389.699999999997</v>
      </c>
      <c r="M16" s="49">
        <f t="shared" si="4"/>
        <v>21268</v>
      </c>
      <c r="N16" s="117"/>
    </row>
    <row r="17" spans="1:15" ht="17.45" customHeight="1" thickBot="1" x14ac:dyDescent="0.3">
      <c r="A17" s="312"/>
      <c r="B17" s="321"/>
      <c r="C17" s="314"/>
      <c r="D17" s="102" t="s">
        <v>16</v>
      </c>
      <c r="E17" s="93"/>
      <c r="F17" s="22"/>
      <c r="G17" s="93"/>
      <c r="H17" s="94"/>
      <c r="I17" s="10"/>
      <c r="J17" s="12"/>
      <c r="K17" s="45">
        <f t="shared" si="2"/>
        <v>0</v>
      </c>
      <c r="L17" s="79"/>
      <c r="M17" s="10"/>
      <c r="N17" s="118"/>
    </row>
    <row r="18" spans="1:15" ht="25.5" customHeight="1" x14ac:dyDescent="0.25">
      <c r="A18" s="312"/>
      <c r="B18" s="321"/>
      <c r="C18" s="314"/>
      <c r="D18" s="101" t="s">
        <v>17</v>
      </c>
      <c r="E18" s="90">
        <v>162</v>
      </c>
      <c r="F18" s="26"/>
      <c r="G18" s="90"/>
      <c r="H18" s="7"/>
      <c r="I18" s="39">
        <f>I20+I22+I25</f>
        <v>8888.0772099999995</v>
      </c>
      <c r="J18" s="39">
        <f t="shared" ref="J18:M18" si="5">J20+J22+J25</f>
        <v>8403.4682799999991</v>
      </c>
      <c r="K18" s="39">
        <f t="shared" si="5"/>
        <v>484.6089300000001</v>
      </c>
      <c r="L18" s="39">
        <f t="shared" si="5"/>
        <v>9382.0999999999985</v>
      </c>
      <c r="M18" s="39">
        <f t="shared" si="5"/>
        <v>9381.4</v>
      </c>
      <c r="N18" s="119"/>
    </row>
    <row r="19" spans="1:15" ht="33.75" customHeight="1" thickBot="1" x14ac:dyDescent="0.3">
      <c r="A19" s="312"/>
      <c r="B19" s="321"/>
      <c r="C19" s="314"/>
      <c r="D19" s="110" t="s">
        <v>18</v>
      </c>
      <c r="E19" s="91">
        <v>730</v>
      </c>
      <c r="F19" s="23"/>
      <c r="G19" s="91"/>
      <c r="H19" s="8"/>
      <c r="I19" s="111">
        <f>I21+I23+I24</f>
        <v>12794.87464</v>
      </c>
      <c r="J19" s="111">
        <f t="shared" ref="J19:M19" si="6">J21+J23+J24</f>
        <v>12656.217259999999</v>
      </c>
      <c r="K19" s="111">
        <f t="shared" si="6"/>
        <v>138.65738000000056</v>
      </c>
      <c r="L19" s="111">
        <f t="shared" si="6"/>
        <v>11007.6</v>
      </c>
      <c r="M19" s="111">
        <f t="shared" si="6"/>
        <v>11886.6</v>
      </c>
      <c r="N19" s="120"/>
    </row>
    <row r="20" spans="1:15" ht="42" customHeight="1" x14ac:dyDescent="0.25">
      <c r="A20" s="324"/>
      <c r="B20" s="326" t="s">
        <v>21</v>
      </c>
      <c r="C20" s="328" t="s">
        <v>22</v>
      </c>
      <c r="D20" s="124" t="s">
        <v>17</v>
      </c>
      <c r="E20" s="90">
        <v>162</v>
      </c>
      <c r="F20" s="108" t="s">
        <v>38</v>
      </c>
      <c r="G20" s="74">
        <v>3010013020</v>
      </c>
      <c r="H20" s="71" t="s">
        <v>27</v>
      </c>
      <c r="I20" s="109">
        <v>885.64450999999997</v>
      </c>
      <c r="J20" s="56">
        <v>820.15</v>
      </c>
      <c r="K20" s="45">
        <f t="shared" si="2"/>
        <v>65.494509999999991</v>
      </c>
      <c r="L20" s="45">
        <v>2000</v>
      </c>
      <c r="M20" s="52">
        <v>2000</v>
      </c>
      <c r="N20" s="121" t="s">
        <v>88</v>
      </c>
    </row>
    <row r="21" spans="1:15" ht="35.25" customHeight="1" thickBot="1" x14ac:dyDescent="0.3">
      <c r="A21" s="325"/>
      <c r="B21" s="327"/>
      <c r="C21" s="329"/>
      <c r="D21" s="103" t="s">
        <v>18</v>
      </c>
      <c r="E21" s="6">
        <v>730</v>
      </c>
      <c r="F21" s="27" t="s">
        <v>38</v>
      </c>
      <c r="G21" s="72">
        <v>3010013020</v>
      </c>
      <c r="H21" s="68">
        <v>240</v>
      </c>
      <c r="I21" s="61">
        <v>70</v>
      </c>
      <c r="J21" s="54">
        <v>62</v>
      </c>
      <c r="K21" s="45">
        <f t="shared" si="2"/>
        <v>8</v>
      </c>
      <c r="L21" s="43">
        <v>0</v>
      </c>
      <c r="M21" s="50">
        <v>0</v>
      </c>
      <c r="N21" s="116"/>
    </row>
    <row r="22" spans="1:15" ht="97.15" customHeight="1" x14ac:dyDescent="0.25">
      <c r="A22" s="324"/>
      <c r="B22" s="326" t="s">
        <v>23</v>
      </c>
      <c r="C22" s="328" t="s">
        <v>24</v>
      </c>
      <c r="D22" s="124" t="s">
        <v>17</v>
      </c>
      <c r="E22" s="73">
        <v>162</v>
      </c>
      <c r="F22" s="28" t="s">
        <v>38</v>
      </c>
      <c r="G22" s="73">
        <v>3010013010</v>
      </c>
      <c r="H22" s="69" t="s">
        <v>27</v>
      </c>
      <c r="I22" s="60">
        <f>7320.6159+231.02096</f>
        <v>7551.6368599999996</v>
      </c>
      <c r="J22" s="53">
        <f>6922.29732+211.02096</f>
        <v>7133.3182799999995</v>
      </c>
      <c r="K22" s="45">
        <f t="shared" si="2"/>
        <v>418.31858000000011</v>
      </c>
      <c r="L22" s="42">
        <v>6494.8</v>
      </c>
      <c r="M22" s="42">
        <v>6494.1</v>
      </c>
      <c r="N22" s="125" t="s">
        <v>53</v>
      </c>
    </row>
    <row r="23" spans="1:15" ht="43.15" customHeight="1" thickBot="1" x14ac:dyDescent="0.3">
      <c r="A23" s="325"/>
      <c r="B23" s="327"/>
      <c r="C23" s="329"/>
      <c r="D23" s="103" t="s">
        <v>18</v>
      </c>
      <c r="E23" s="15">
        <v>730</v>
      </c>
      <c r="F23" s="27" t="s">
        <v>38</v>
      </c>
      <c r="G23" s="72">
        <v>3010013010</v>
      </c>
      <c r="H23" s="70">
        <v>240</v>
      </c>
      <c r="I23" s="62">
        <f>96.9576+934.44832</f>
        <v>1031.4059199999999</v>
      </c>
      <c r="J23" s="57">
        <f>92.50349+838.27332</f>
        <v>930.77681000000007</v>
      </c>
      <c r="K23" s="45">
        <f t="shared" si="2"/>
        <v>100.62910999999986</v>
      </c>
      <c r="L23" s="43">
        <v>0</v>
      </c>
      <c r="M23" s="43">
        <v>0</v>
      </c>
      <c r="N23" s="126"/>
    </row>
    <row r="24" spans="1:15" ht="40.5" customHeight="1" thickBot="1" x14ac:dyDescent="0.3">
      <c r="A24" s="29"/>
      <c r="B24" s="1" t="s">
        <v>25</v>
      </c>
      <c r="C24" s="2" t="s">
        <v>26</v>
      </c>
      <c r="D24" s="104" t="s">
        <v>18</v>
      </c>
      <c r="E24" s="16">
        <v>730</v>
      </c>
      <c r="F24" s="30" t="s">
        <v>38</v>
      </c>
      <c r="G24" s="13">
        <v>3010013150</v>
      </c>
      <c r="H24" s="14" t="s">
        <v>27</v>
      </c>
      <c r="I24" s="63">
        <v>11693.468720000001</v>
      </c>
      <c r="J24" s="55">
        <v>11663.44045</v>
      </c>
      <c r="K24" s="45">
        <f t="shared" si="2"/>
        <v>30.028270000000703</v>
      </c>
      <c r="L24" s="44">
        <v>11007.6</v>
      </c>
      <c r="M24" s="51">
        <v>11886.6</v>
      </c>
      <c r="N24" s="118" t="s">
        <v>51</v>
      </c>
      <c r="O24">
        <f>K24+K23</f>
        <v>130.65738000000056</v>
      </c>
    </row>
    <row r="25" spans="1:15" ht="32.25" customHeight="1" x14ac:dyDescent="0.25">
      <c r="A25" s="127"/>
      <c r="B25" s="213" t="s">
        <v>28</v>
      </c>
      <c r="C25" s="214" t="s">
        <v>29</v>
      </c>
      <c r="D25" s="215" t="s">
        <v>17</v>
      </c>
      <c r="E25" s="5">
        <v>162</v>
      </c>
      <c r="F25" s="216" t="s">
        <v>38</v>
      </c>
      <c r="G25" s="5">
        <v>3010013016</v>
      </c>
      <c r="H25" s="217">
        <v>240</v>
      </c>
      <c r="I25" s="218">
        <v>450.79584</v>
      </c>
      <c r="J25" s="219">
        <v>450</v>
      </c>
      <c r="K25" s="11">
        <f t="shared" si="2"/>
        <v>0.79583999999999833</v>
      </c>
      <c r="L25" s="220">
        <v>887.3</v>
      </c>
      <c r="M25" s="221">
        <v>887.3</v>
      </c>
      <c r="N25" s="128" t="s">
        <v>50</v>
      </c>
    </row>
    <row r="26" spans="1:15" ht="27.75" customHeight="1" x14ac:dyDescent="0.25">
      <c r="A26" s="316"/>
      <c r="B26" s="317" t="s">
        <v>30</v>
      </c>
      <c r="C26" s="318" t="s">
        <v>31</v>
      </c>
      <c r="D26" s="222" t="s">
        <v>15</v>
      </c>
      <c r="E26" s="223"/>
      <c r="F26" s="224"/>
      <c r="G26" s="223"/>
      <c r="H26" s="223"/>
      <c r="I26" s="225">
        <f>I28</f>
        <v>241.13499999999999</v>
      </c>
      <c r="J26" s="225">
        <f t="shared" ref="J26:N26" si="7">J28</f>
        <v>205.21019999999999</v>
      </c>
      <c r="K26" s="225">
        <f t="shared" si="7"/>
        <v>35.924800000000005</v>
      </c>
      <c r="L26" s="225">
        <f t="shared" si="7"/>
        <v>480.4</v>
      </c>
      <c r="M26" s="225">
        <f t="shared" si="7"/>
        <v>480.4</v>
      </c>
      <c r="N26" s="226">
        <f t="shared" si="7"/>
        <v>0</v>
      </c>
    </row>
    <row r="27" spans="1:15" ht="24" customHeight="1" x14ac:dyDescent="0.25">
      <c r="A27" s="316"/>
      <c r="B27" s="317"/>
      <c r="C27" s="318"/>
      <c r="D27" s="222" t="s">
        <v>16</v>
      </c>
      <c r="E27" s="223">
        <v>162</v>
      </c>
      <c r="F27" s="224"/>
      <c r="G27" s="223"/>
      <c r="H27" s="223"/>
      <c r="I27" s="227"/>
      <c r="J27" s="227"/>
      <c r="K27" s="227">
        <f t="shared" si="2"/>
        <v>0</v>
      </c>
      <c r="L27" s="227"/>
      <c r="M27" s="227"/>
      <c r="N27" s="228"/>
    </row>
    <row r="28" spans="1:15" ht="51" customHeight="1" x14ac:dyDescent="0.25">
      <c r="A28" s="316"/>
      <c r="B28" s="317"/>
      <c r="C28" s="318"/>
      <c r="D28" s="222" t="s">
        <v>17</v>
      </c>
      <c r="E28" s="223">
        <v>162</v>
      </c>
      <c r="F28" s="224" t="s">
        <v>39</v>
      </c>
      <c r="G28" s="223">
        <v>3020013030</v>
      </c>
      <c r="H28" s="223"/>
      <c r="I28" s="227">
        <f>I29</f>
        <v>241.13499999999999</v>
      </c>
      <c r="J28" s="227">
        <f t="shared" ref="J28:M28" si="8">J29</f>
        <v>205.21019999999999</v>
      </c>
      <c r="K28" s="227">
        <f t="shared" si="2"/>
        <v>35.924800000000005</v>
      </c>
      <c r="L28" s="227">
        <f t="shared" si="8"/>
        <v>480.4</v>
      </c>
      <c r="M28" s="227">
        <f t="shared" si="8"/>
        <v>480.4</v>
      </c>
      <c r="N28" s="228"/>
    </row>
    <row r="29" spans="1:15" ht="54" customHeight="1" thickBot="1" x14ac:dyDescent="0.3">
      <c r="A29" s="209"/>
      <c r="B29" s="210" t="s">
        <v>32</v>
      </c>
      <c r="C29" s="211" t="s">
        <v>33</v>
      </c>
      <c r="D29" s="212" t="s">
        <v>17</v>
      </c>
      <c r="E29" s="129">
        <v>162</v>
      </c>
      <c r="F29" s="23" t="s">
        <v>39</v>
      </c>
      <c r="G29" s="129">
        <v>3020013030</v>
      </c>
      <c r="H29" s="8" t="s">
        <v>27</v>
      </c>
      <c r="I29" s="50">
        <v>241.13499999999999</v>
      </c>
      <c r="J29" s="46">
        <v>205.21019999999999</v>
      </c>
      <c r="K29" s="43">
        <f t="shared" si="2"/>
        <v>35.924800000000005</v>
      </c>
      <c r="L29" s="43">
        <v>480.4</v>
      </c>
      <c r="M29" s="50">
        <v>480.4</v>
      </c>
      <c r="N29" s="122" t="s">
        <v>87</v>
      </c>
    </row>
    <row r="30" spans="1:15" ht="33" customHeight="1" thickBot="1" x14ac:dyDescent="0.3">
      <c r="A30" s="35"/>
      <c r="B30" s="322" t="s">
        <v>34</v>
      </c>
      <c r="C30" s="31" t="s">
        <v>35</v>
      </c>
      <c r="D30" s="106" t="s">
        <v>15</v>
      </c>
      <c r="E30" s="33"/>
      <c r="F30" s="34"/>
      <c r="G30" s="33"/>
      <c r="H30" s="95"/>
      <c r="I30" s="64">
        <f t="shared" ref="I30:N31" si="9">I31</f>
        <v>16720.112912000001</v>
      </c>
      <c r="J30" s="64">
        <f t="shared" si="9"/>
        <v>16608.807430000001</v>
      </c>
      <c r="K30" s="64">
        <f t="shared" si="9"/>
        <v>111.30548199999976</v>
      </c>
      <c r="L30" s="64">
        <f t="shared" si="9"/>
        <v>14705.3</v>
      </c>
      <c r="M30" s="64">
        <f t="shared" si="9"/>
        <v>14705.3</v>
      </c>
      <c r="N30" s="123">
        <f t="shared" si="9"/>
        <v>0</v>
      </c>
    </row>
    <row r="31" spans="1:15" ht="22.5" x14ac:dyDescent="0.25">
      <c r="A31" s="3"/>
      <c r="B31" s="323"/>
      <c r="C31" s="89"/>
      <c r="D31" s="105" t="s">
        <v>16</v>
      </c>
      <c r="E31" s="92">
        <v>162</v>
      </c>
      <c r="F31" s="32"/>
      <c r="G31" s="74"/>
      <c r="H31" s="71"/>
      <c r="I31" s="52">
        <f>I32</f>
        <v>16720.112912000001</v>
      </c>
      <c r="J31" s="58">
        <f t="shared" si="9"/>
        <v>16608.807430000001</v>
      </c>
      <c r="K31" s="45">
        <f t="shared" si="2"/>
        <v>111.30548199999976</v>
      </c>
      <c r="L31" s="45">
        <f t="shared" ref="L31:M31" si="10">L32</f>
        <v>14705.3</v>
      </c>
      <c r="M31" s="52">
        <f t="shared" si="10"/>
        <v>14705.3</v>
      </c>
      <c r="N31" s="121"/>
    </row>
    <row r="32" spans="1:15" ht="57" customHeight="1" thickBot="1" x14ac:dyDescent="0.3">
      <c r="A32" s="36"/>
      <c r="B32" s="37" t="s">
        <v>36</v>
      </c>
      <c r="C32" s="38" t="s">
        <v>37</v>
      </c>
      <c r="D32" s="107" t="s">
        <v>17</v>
      </c>
      <c r="E32" s="91">
        <v>162</v>
      </c>
      <c r="F32" s="23" t="s">
        <v>38</v>
      </c>
      <c r="G32" s="91">
        <v>3030008020</v>
      </c>
      <c r="H32" s="8">
        <v>120</v>
      </c>
      <c r="I32" s="50">
        <v>16720.112912000001</v>
      </c>
      <c r="J32" s="46">
        <v>16608.807430000001</v>
      </c>
      <c r="K32" s="79">
        <f t="shared" si="2"/>
        <v>111.30548199999976</v>
      </c>
      <c r="L32" s="43">
        <v>14705.3</v>
      </c>
      <c r="M32" s="50">
        <v>14705.3</v>
      </c>
      <c r="N32" s="122" t="s">
        <v>52</v>
      </c>
    </row>
    <row r="34" spans="1:6" ht="15.75" x14ac:dyDescent="0.25">
      <c r="A34" s="81" t="s">
        <v>42</v>
      </c>
    </row>
    <row r="35" spans="1:6" ht="15.75" x14ac:dyDescent="0.25">
      <c r="A35" s="81" t="s">
        <v>43</v>
      </c>
    </row>
    <row r="36" spans="1:6" x14ac:dyDescent="0.25">
      <c r="A36" s="82" t="s">
        <v>44</v>
      </c>
      <c r="B36" s="82" t="s">
        <v>45</v>
      </c>
    </row>
    <row r="37" spans="1:6" x14ac:dyDescent="0.25">
      <c r="A37" s="82"/>
    </row>
    <row r="38" spans="1:6" x14ac:dyDescent="0.25">
      <c r="A38" s="83"/>
    </row>
    <row r="39" spans="1:6" x14ac:dyDescent="0.25">
      <c r="A39" s="307" t="s">
        <v>46</v>
      </c>
      <c r="B39" s="307"/>
      <c r="C39" s="307"/>
      <c r="F39" t="s">
        <v>47</v>
      </c>
    </row>
  </sheetData>
  <mergeCells count="33">
    <mergeCell ref="I7:K7"/>
    <mergeCell ref="B22:B23"/>
    <mergeCell ref="C22:C23"/>
    <mergeCell ref="C16:C19"/>
    <mergeCell ref="B2:N5"/>
    <mergeCell ref="A20:A21"/>
    <mergeCell ref="B20:B21"/>
    <mergeCell ref="C20:C21"/>
    <mergeCell ref="N7:N10"/>
    <mergeCell ref="I9:I10"/>
    <mergeCell ref="J9:J10"/>
    <mergeCell ref="K8:K10"/>
    <mergeCell ref="E8:E10"/>
    <mergeCell ref="F8:F10"/>
    <mergeCell ref="G8:G10"/>
    <mergeCell ref="H8:H10"/>
    <mergeCell ref="L7:M9"/>
    <mergeCell ref="A39:C39"/>
    <mergeCell ref="D7:D10"/>
    <mergeCell ref="E7:H7"/>
    <mergeCell ref="A12:A15"/>
    <mergeCell ref="B12:B15"/>
    <mergeCell ref="C12:C15"/>
    <mergeCell ref="A7:A10"/>
    <mergeCell ref="B7:B10"/>
    <mergeCell ref="C7:C10"/>
    <mergeCell ref="A26:A28"/>
    <mergeCell ref="B26:B28"/>
    <mergeCell ref="C26:C28"/>
    <mergeCell ref="A16:A19"/>
    <mergeCell ref="B16:B19"/>
    <mergeCell ref="B30:B31"/>
    <mergeCell ref="A22:A23"/>
  </mergeCells>
  <hyperlinks>
    <hyperlink ref="B16" location="P1129" display="P1129"/>
    <hyperlink ref="B26" location="P1548" display="P1548"/>
    <hyperlink ref="B30" location="P1874" display="P1874"/>
  </hyperlinks>
  <pageMargins left="0.11811023622047245" right="0.11811023622047245" top="0.15748031496062992" bottom="0.15748031496062992" header="0.31496062992125984" footer="0.31496062992125984"/>
  <pageSetup paperSize="9" scale="67" orientation="landscape" r:id="rId1"/>
  <colBreaks count="1" manualBreakCount="1">
    <brk id="14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86"/>
  <sheetViews>
    <sheetView zoomScaleNormal="100" workbookViewId="0">
      <selection activeCell="C6" sqref="C6:C8"/>
    </sheetView>
  </sheetViews>
  <sheetFormatPr defaultRowHeight="15" x14ac:dyDescent="0.25"/>
  <cols>
    <col min="1" max="1" width="14.140625" customWidth="1"/>
    <col min="2" max="2" width="23.5703125" customWidth="1"/>
    <col min="3" max="3" width="16" customWidth="1"/>
    <col min="4" max="4" width="16.5703125" customWidth="1"/>
    <col min="5" max="6" width="14" customWidth="1"/>
    <col min="7" max="8" width="11.5703125" customWidth="1"/>
    <col min="9" max="9" width="28.7109375" customWidth="1"/>
  </cols>
  <sheetData>
    <row r="1" spans="1:16" x14ac:dyDescent="0.25">
      <c r="H1" s="374" t="s">
        <v>41</v>
      </c>
      <c r="I1" s="374"/>
    </row>
    <row r="2" spans="1:16" ht="78" customHeight="1" x14ac:dyDescent="0.25">
      <c r="B2" s="375" t="s">
        <v>85</v>
      </c>
      <c r="C2" s="375"/>
      <c r="D2" s="375"/>
      <c r="E2" s="375"/>
      <c r="F2" s="375"/>
      <c r="G2" s="375"/>
      <c r="H2" s="375"/>
      <c r="I2" s="131"/>
    </row>
    <row r="3" spans="1:16" ht="10.15" customHeight="1" x14ac:dyDescent="0.25">
      <c r="B3" s="130"/>
      <c r="C3" s="130"/>
      <c r="D3" s="130"/>
      <c r="E3" s="130"/>
      <c r="F3" s="130"/>
      <c r="G3" s="130"/>
      <c r="H3" s="130"/>
      <c r="I3" s="131"/>
    </row>
    <row r="4" spans="1:16" ht="10.15" customHeight="1" x14ac:dyDescent="0.25">
      <c r="B4" s="130"/>
      <c r="C4" s="130"/>
      <c r="D4" s="130"/>
      <c r="E4" s="130"/>
      <c r="F4" s="130"/>
      <c r="G4" s="130"/>
      <c r="H4" s="130"/>
      <c r="I4" s="131"/>
    </row>
    <row r="5" spans="1:16" ht="15.75" thickBot="1" x14ac:dyDescent="0.3"/>
    <row r="6" spans="1:16" ht="29.25" customHeight="1" x14ac:dyDescent="0.25">
      <c r="A6" s="376" t="s">
        <v>56</v>
      </c>
      <c r="B6" s="379" t="s">
        <v>57</v>
      </c>
      <c r="C6" s="379" t="s">
        <v>58</v>
      </c>
      <c r="D6" s="381" t="s">
        <v>49</v>
      </c>
      <c r="E6" s="382"/>
      <c r="F6" s="383"/>
      <c r="G6" s="384" t="s">
        <v>59</v>
      </c>
      <c r="H6" s="384"/>
      <c r="I6" s="385" t="s">
        <v>60</v>
      </c>
    </row>
    <row r="7" spans="1:16" ht="14.25" customHeight="1" x14ac:dyDescent="0.25">
      <c r="A7" s="377"/>
      <c r="B7" s="380"/>
      <c r="C7" s="380"/>
      <c r="D7" s="388" t="s">
        <v>10</v>
      </c>
      <c r="E7" s="388"/>
      <c r="F7" s="389" t="s">
        <v>61</v>
      </c>
      <c r="G7" s="388">
        <v>2021</v>
      </c>
      <c r="H7" s="388">
        <v>2022</v>
      </c>
      <c r="I7" s="386"/>
    </row>
    <row r="8" spans="1:16" ht="14.25" customHeight="1" thickBot="1" x14ac:dyDescent="0.3">
      <c r="A8" s="378"/>
      <c r="B8" s="380"/>
      <c r="C8" s="380"/>
      <c r="D8" s="132" t="s">
        <v>11</v>
      </c>
      <c r="E8" s="132" t="s">
        <v>12</v>
      </c>
      <c r="F8" s="390"/>
      <c r="G8" s="389"/>
      <c r="H8" s="389"/>
      <c r="I8" s="387"/>
    </row>
    <row r="9" spans="1:16" ht="16.5" customHeight="1" x14ac:dyDescent="0.25">
      <c r="A9" s="365" t="s">
        <v>62</v>
      </c>
      <c r="B9" s="368" t="s">
        <v>63</v>
      </c>
      <c r="C9" s="133" t="s">
        <v>64</v>
      </c>
      <c r="D9" s="134">
        <f t="shared" ref="D9:H9" si="0">D10+D11+D12+D13+D14+D15</f>
        <v>38644.184469999993</v>
      </c>
      <c r="E9" s="134">
        <f t="shared" si="0"/>
        <v>37873.703170000001</v>
      </c>
      <c r="F9" s="134">
        <f>D9-E9</f>
        <v>770.48129999999219</v>
      </c>
      <c r="G9" s="134">
        <f t="shared" si="0"/>
        <v>35575.4</v>
      </c>
      <c r="H9" s="134">
        <f t="shared" si="0"/>
        <v>36453.699999999997</v>
      </c>
      <c r="I9" s="135"/>
      <c r="J9" s="136"/>
      <c r="K9" s="136"/>
      <c r="L9" s="136"/>
      <c r="M9" s="136"/>
      <c r="N9" s="136"/>
      <c r="O9" s="136"/>
      <c r="P9" s="136"/>
    </row>
    <row r="10" spans="1:16" ht="13.5" customHeight="1" x14ac:dyDescent="0.25">
      <c r="A10" s="366"/>
      <c r="B10" s="369"/>
      <c r="C10" s="137" t="s">
        <v>65</v>
      </c>
      <c r="D10" s="138"/>
      <c r="E10" s="138"/>
      <c r="F10" s="138"/>
      <c r="G10" s="138"/>
      <c r="H10" s="138"/>
      <c r="I10" s="139"/>
    </row>
    <row r="11" spans="1:16" ht="21" customHeight="1" x14ac:dyDescent="0.25">
      <c r="A11" s="366"/>
      <c r="B11" s="369"/>
      <c r="C11" s="140" t="s">
        <v>66</v>
      </c>
      <c r="D11" s="141"/>
      <c r="E11" s="141"/>
      <c r="F11" s="141"/>
      <c r="G11" s="141"/>
      <c r="H11" s="141"/>
      <c r="I11" s="139"/>
    </row>
    <row r="12" spans="1:16" ht="16.5" customHeight="1" x14ac:dyDescent="0.25">
      <c r="A12" s="367"/>
      <c r="B12" s="370"/>
      <c r="C12" s="140" t="s">
        <v>67</v>
      </c>
      <c r="D12" s="141"/>
      <c r="E12" s="141"/>
      <c r="F12" s="141"/>
      <c r="G12" s="141"/>
      <c r="H12" s="141"/>
      <c r="I12" s="139"/>
    </row>
    <row r="13" spans="1:16" ht="25.5" customHeight="1" x14ac:dyDescent="0.25">
      <c r="A13" s="142"/>
      <c r="B13" s="143"/>
      <c r="C13" s="140" t="s">
        <v>68</v>
      </c>
      <c r="D13" s="144"/>
      <c r="E13" s="144"/>
      <c r="F13" s="144"/>
      <c r="G13" s="144"/>
      <c r="H13" s="144"/>
      <c r="I13" s="139"/>
    </row>
    <row r="14" spans="1:16" ht="16.5" customHeight="1" x14ac:dyDescent="0.25">
      <c r="A14" s="142"/>
      <c r="B14" s="143"/>
      <c r="C14" s="140" t="s">
        <v>69</v>
      </c>
      <c r="D14" s="144">
        <f t="shared" ref="D14:H14" si="1">D21+D56+D70</f>
        <v>38644.184469999993</v>
      </c>
      <c r="E14" s="144">
        <f t="shared" si="1"/>
        <v>37873.703170000001</v>
      </c>
      <c r="F14" s="144">
        <f>D14-E14</f>
        <v>770.48129999999219</v>
      </c>
      <c r="G14" s="144">
        <f t="shared" si="1"/>
        <v>35575.4</v>
      </c>
      <c r="H14" s="144">
        <f t="shared" si="1"/>
        <v>36453.699999999997</v>
      </c>
      <c r="I14" s="139"/>
      <c r="J14" s="136"/>
      <c r="K14" s="136"/>
      <c r="L14" s="136"/>
      <c r="M14" s="136"/>
      <c r="N14" s="136"/>
      <c r="O14" s="136"/>
      <c r="P14" s="136"/>
    </row>
    <row r="15" spans="1:16" ht="16.5" customHeight="1" thickBot="1" x14ac:dyDescent="0.3">
      <c r="A15" s="145"/>
      <c r="B15" s="146"/>
      <c r="C15" s="147" t="s">
        <v>70</v>
      </c>
      <c r="D15" s="148"/>
      <c r="E15" s="148"/>
      <c r="F15" s="148"/>
      <c r="G15" s="148"/>
      <c r="H15" s="148"/>
      <c r="I15" s="149"/>
    </row>
    <row r="16" spans="1:16" ht="16.5" customHeight="1" x14ac:dyDescent="0.25">
      <c r="A16" s="371" t="s">
        <v>19</v>
      </c>
      <c r="B16" s="353" t="s">
        <v>71</v>
      </c>
      <c r="C16" s="150" t="s">
        <v>64</v>
      </c>
      <c r="D16" s="151">
        <f>D17+D18+D19+D20+D21+D22</f>
        <v>21682.951849999998</v>
      </c>
      <c r="E16" s="151">
        <f t="shared" ref="E16:H16" si="2">E17+E18+E19+E20+E21+E22</f>
        <v>21059.685539999999</v>
      </c>
      <c r="F16" s="151">
        <f>D16-E16</f>
        <v>623.26630999999907</v>
      </c>
      <c r="G16" s="152">
        <f t="shared" si="2"/>
        <v>20389.7</v>
      </c>
      <c r="H16" s="152">
        <f t="shared" si="2"/>
        <v>21268</v>
      </c>
      <c r="I16" s="153"/>
    </row>
    <row r="17" spans="1:16" ht="14.25" customHeight="1" x14ac:dyDescent="0.25">
      <c r="A17" s="372"/>
      <c r="B17" s="354"/>
      <c r="C17" s="154" t="s">
        <v>65</v>
      </c>
      <c r="D17" s="155"/>
      <c r="E17" s="155"/>
      <c r="F17" s="155"/>
      <c r="G17" s="155"/>
      <c r="H17" s="155"/>
      <c r="I17" s="156"/>
    </row>
    <row r="18" spans="1:16" ht="22.5" customHeight="1" x14ac:dyDescent="0.25">
      <c r="A18" s="372"/>
      <c r="B18" s="354"/>
      <c r="C18" s="157" t="s">
        <v>66</v>
      </c>
      <c r="D18" s="155"/>
      <c r="E18" s="155"/>
      <c r="F18" s="155"/>
      <c r="G18" s="155"/>
      <c r="H18" s="155"/>
      <c r="I18" s="156"/>
    </row>
    <row r="19" spans="1:16" ht="13.5" customHeight="1" x14ac:dyDescent="0.25">
      <c r="A19" s="372"/>
      <c r="B19" s="354"/>
      <c r="C19" s="157" t="s">
        <v>67</v>
      </c>
      <c r="D19" s="158"/>
      <c r="E19" s="158"/>
      <c r="F19" s="158"/>
      <c r="G19" s="158"/>
      <c r="H19" s="158"/>
      <c r="I19" s="156"/>
    </row>
    <row r="20" spans="1:16" ht="25.5" customHeight="1" x14ac:dyDescent="0.25">
      <c r="A20" s="372"/>
      <c r="B20" s="354"/>
      <c r="C20" s="157" t="s">
        <v>68</v>
      </c>
      <c r="D20" s="155"/>
      <c r="E20" s="155"/>
      <c r="F20" s="155"/>
      <c r="G20" s="155"/>
      <c r="H20" s="155"/>
      <c r="I20" s="156"/>
    </row>
    <row r="21" spans="1:16" ht="12.75" customHeight="1" x14ac:dyDescent="0.25">
      <c r="A21" s="372"/>
      <c r="B21" s="354"/>
      <c r="C21" s="157" t="s">
        <v>69</v>
      </c>
      <c r="D21" s="155">
        <f>D28+D35+D42+D49</f>
        <v>21682.951849999998</v>
      </c>
      <c r="E21" s="155">
        <f t="shared" ref="E21:H21" si="3">E28+E35+E42+E49</f>
        <v>21059.685539999999</v>
      </c>
      <c r="F21" s="155">
        <f>D21-E21</f>
        <v>623.26630999999907</v>
      </c>
      <c r="G21" s="155">
        <f>G28+G35+G42+G49</f>
        <v>20389.7</v>
      </c>
      <c r="H21" s="155">
        <f t="shared" si="3"/>
        <v>21268</v>
      </c>
      <c r="I21" s="156"/>
      <c r="J21" s="136"/>
      <c r="K21" s="136"/>
      <c r="L21" s="136"/>
      <c r="M21" s="136"/>
      <c r="N21" s="136"/>
      <c r="O21" s="136"/>
      <c r="P21" s="136"/>
    </row>
    <row r="22" spans="1:16" ht="12.75" customHeight="1" thickBot="1" x14ac:dyDescent="0.3">
      <c r="A22" s="373"/>
      <c r="B22" s="355"/>
      <c r="C22" s="159" t="s">
        <v>70</v>
      </c>
      <c r="D22" s="160"/>
      <c r="E22" s="160"/>
      <c r="F22" s="160"/>
      <c r="G22" s="160"/>
      <c r="H22" s="160"/>
      <c r="I22" s="161"/>
    </row>
    <row r="23" spans="1:16" ht="15" customHeight="1" x14ac:dyDescent="0.25">
      <c r="A23" s="356" t="s">
        <v>21</v>
      </c>
      <c r="B23" s="359" t="s">
        <v>22</v>
      </c>
      <c r="C23" s="162" t="s">
        <v>64</v>
      </c>
      <c r="D23" s="163">
        <f t="shared" ref="D23:H23" si="4">D24+D25+D26+D27+D28+D29</f>
        <v>955.64450999999997</v>
      </c>
      <c r="E23" s="164">
        <f t="shared" si="4"/>
        <v>882.15</v>
      </c>
      <c r="F23" s="164">
        <f>D23-E23</f>
        <v>73.494509999999991</v>
      </c>
      <c r="G23" s="165">
        <f t="shared" si="4"/>
        <v>2000</v>
      </c>
      <c r="H23" s="165">
        <f t="shared" si="4"/>
        <v>2000</v>
      </c>
      <c r="I23" s="362" t="s">
        <v>88</v>
      </c>
    </row>
    <row r="24" spans="1:16" ht="15" customHeight="1" x14ac:dyDescent="0.25">
      <c r="A24" s="357"/>
      <c r="B24" s="360"/>
      <c r="C24" s="166" t="s">
        <v>65</v>
      </c>
      <c r="D24" s="167"/>
      <c r="E24" s="168"/>
      <c r="F24" s="168"/>
      <c r="G24" s="168"/>
      <c r="H24" s="168"/>
      <c r="I24" s="363"/>
    </row>
    <row r="25" spans="1:16" ht="21.75" customHeight="1" x14ac:dyDescent="0.25">
      <c r="A25" s="357"/>
      <c r="B25" s="360"/>
      <c r="C25" s="169" t="s">
        <v>66</v>
      </c>
      <c r="D25" s="167"/>
      <c r="E25" s="168"/>
      <c r="F25" s="168"/>
      <c r="G25" s="168"/>
      <c r="H25" s="168"/>
      <c r="I25" s="363"/>
      <c r="N25" t="s">
        <v>72</v>
      </c>
    </row>
    <row r="26" spans="1:16" ht="11.25" customHeight="1" x14ac:dyDescent="0.25">
      <c r="A26" s="357"/>
      <c r="B26" s="360"/>
      <c r="C26" s="169" t="s">
        <v>67</v>
      </c>
      <c r="D26" s="167"/>
      <c r="E26" s="168"/>
      <c r="F26" s="168"/>
      <c r="G26" s="168"/>
      <c r="H26" s="168"/>
      <c r="I26" s="363"/>
    </row>
    <row r="27" spans="1:16" ht="21.75" customHeight="1" x14ac:dyDescent="0.25">
      <c r="A27" s="357"/>
      <c r="B27" s="360"/>
      <c r="C27" s="169" t="s">
        <v>68</v>
      </c>
      <c r="D27" s="167"/>
      <c r="E27" s="168"/>
      <c r="F27" s="168"/>
      <c r="G27" s="168"/>
      <c r="H27" s="168"/>
      <c r="I27" s="363"/>
    </row>
    <row r="28" spans="1:16" ht="15" customHeight="1" x14ac:dyDescent="0.25">
      <c r="A28" s="357"/>
      <c r="B28" s="360"/>
      <c r="C28" s="169" t="s">
        <v>69</v>
      </c>
      <c r="D28" s="170">
        <v>955.64450999999997</v>
      </c>
      <c r="E28" s="170">
        <v>882.15</v>
      </c>
      <c r="F28" s="170">
        <f>D28-E28</f>
        <v>73.494509999999991</v>
      </c>
      <c r="G28" s="170">
        <f>Прил.2!L20+Прил.2!L21</f>
        <v>2000</v>
      </c>
      <c r="H28" s="170">
        <f>Прил.2!M20+Прил.2!M21</f>
        <v>2000</v>
      </c>
      <c r="I28" s="363"/>
    </row>
    <row r="29" spans="1:16" ht="18.75" customHeight="1" thickBot="1" x14ac:dyDescent="0.3">
      <c r="A29" s="358"/>
      <c r="B29" s="361"/>
      <c r="C29" s="171" t="s">
        <v>70</v>
      </c>
      <c r="D29" s="172"/>
      <c r="E29" s="173"/>
      <c r="F29" s="173"/>
      <c r="G29" s="173"/>
      <c r="H29" s="173"/>
      <c r="I29" s="364"/>
    </row>
    <row r="30" spans="1:16" ht="13.5" customHeight="1" x14ac:dyDescent="0.25">
      <c r="A30" s="356" t="s">
        <v>23</v>
      </c>
      <c r="B30" s="359" t="s">
        <v>24</v>
      </c>
      <c r="C30" s="162" t="s">
        <v>64</v>
      </c>
      <c r="D30" s="163">
        <f t="shared" ref="D30:H30" si="5">D31+D32+D33+D34+D35+D36</f>
        <v>8583.0427799999998</v>
      </c>
      <c r="E30" s="164">
        <f t="shared" si="5"/>
        <v>8064.0950899999998</v>
      </c>
      <c r="F30" s="164">
        <f>D30-E30</f>
        <v>518.94768999999997</v>
      </c>
      <c r="G30" s="165">
        <f t="shared" si="5"/>
        <v>6494.8</v>
      </c>
      <c r="H30" s="165">
        <f t="shared" si="5"/>
        <v>6494.1</v>
      </c>
      <c r="I30" s="350" t="s">
        <v>53</v>
      </c>
    </row>
    <row r="31" spans="1:16" ht="14.25" customHeight="1" x14ac:dyDescent="0.25">
      <c r="A31" s="357"/>
      <c r="B31" s="360"/>
      <c r="C31" s="166" t="s">
        <v>65</v>
      </c>
      <c r="D31" s="167"/>
      <c r="E31" s="168"/>
      <c r="F31" s="168"/>
      <c r="G31" s="168"/>
      <c r="H31" s="168"/>
      <c r="I31" s="351"/>
    </row>
    <row r="32" spans="1:16" ht="22.15" customHeight="1" x14ac:dyDescent="0.25">
      <c r="A32" s="357"/>
      <c r="B32" s="360"/>
      <c r="C32" s="169" t="s">
        <v>66</v>
      </c>
      <c r="D32" s="167"/>
      <c r="E32" s="168"/>
      <c r="F32" s="168"/>
      <c r="G32" s="168"/>
      <c r="H32" s="168"/>
      <c r="I32" s="351"/>
    </row>
    <row r="33" spans="1:9" ht="16.5" customHeight="1" x14ac:dyDescent="0.25">
      <c r="A33" s="357"/>
      <c r="B33" s="360"/>
      <c r="C33" s="169" t="s">
        <v>67</v>
      </c>
      <c r="D33" s="167"/>
      <c r="E33" s="168"/>
      <c r="F33" s="168"/>
      <c r="G33" s="168"/>
      <c r="H33" s="168"/>
      <c r="I33" s="351"/>
    </row>
    <row r="34" spans="1:9" ht="21" customHeight="1" x14ac:dyDescent="0.25">
      <c r="A34" s="357"/>
      <c r="B34" s="360"/>
      <c r="C34" s="169" t="s">
        <v>68</v>
      </c>
      <c r="D34" s="174"/>
      <c r="E34" s="175"/>
      <c r="F34" s="175"/>
      <c r="G34" s="175"/>
      <c r="H34" s="175"/>
      <c r="I34" s="351"/>
    </row>
    <row r="35" spans="1:9" x14ac:dyDescent="0.25">
      <c r="A35" s="357"/>
      <c r="B35" s="360"/>
      <c r="C35" s="169" t="s">
        <v>69</v>
      </c>
      <c r="D35" s="176">
        <v>8583.0427799999998</v>
      </c>
      <c r="E35" s="176">
        <v>8064.0950899999998</v>
      </c>
      <c r="F35" s="176">
        <f>D35-E35</f>
        <v>518.94768999999997</v>
      </c>
      <c r="G35" s="176">
        <f>Прил.2!L22+Прил.2!L23</f>
        <v>6494.8</v>
      </c>
      <c r="H35" s="176">
        <f>Прил.2!M22+Прил.2!M23</f>
        <v>6494.1</v>
      </c>
      <c r="I35" s="351"/>
    </row>
    <row r="36" spans="1:9" ht="22.15" customHeight="1" thickBot="1" x14ac:dyDescent="0.3">
      <c r="A36" s="358"/>
      <c r="B36" s="361"/>
      <c r="C36" s="171" t="s">
        <v>70</v>
      </c>
      <c r="D36" s="172"/>
      <c r="E36" s="173"/>
      <c r="F36" s="173"/>
      <c r="G36" s="173"/>
      <c r="H36" s="173"/>
      <c r="I36" s="352"/>
    </row>
    <row r="37" spans="1:9" x14ac:dyDescent="0.25">
      <c r="A37" s="356" t="s">
        <v>25</v>
      </c>
      <c r="B37" s="359" t="s">
        <v>26</v>
      </c>
      <c r="C37" s="162" t="s">
        <v>64</v>
      </c>
      <c r="D37" s="164">
        <f t="shared" ref="D37:H37" si="6">D38+D39+D40+D41+D42+D43</f>
        <v>11693.468720000001</v>
      </c>
      <c r="E37" s="164">
        <f t="shared" si="6"/>
        <v>11663.44045</v>
      </c>
      <c r="F37" s="164">
        <f>D37-E37</f>
        <v>30.028270000000703</v>
      </c>
      <c r="G37" s="164">
        <f t="shared" si="6"/>
        <v>11007.6</v>
      </c>
      <c r="H37" s="164">
        <f t="shared" si="6"/>
        <v>11886.6</v>
      </c>
      <c r="I37" s="350" t="s">
        <v>73</v>
      </c>
    </row>
    <row r="38" spans="1:9" x14ac:dyDescent="0.25">
      <c r="A38" s="357"/>
      <c r="B38" s="360"/>
      <c r="C38" s="166" t="s">
        <v>65</v>
      </c>
      <c r="D38" s="167"/>
      <c r="E38" s="168"/>
      <c r="F38" s="168"/>
      <c r="G38" s="168"/>
      <c r="H38" s="168"/>
      <c r="I38" s="351"/>
    </row>
    <row r="39" spans="1:9" ht="22.9" customHeight="1" x14ac:dyDescent="0.25">
      <c r="A39" s="357"/>
      <c r="B39" s="360"/>
      <c r="C39" s="169" t="s">
        <v>66</v>
      </c>
      <c r="D39" s="167"/>
      <c r="E39" s="168"/>
      <c r="F39" s="168"/>
      <c r="G39" s="168"/>
      <c r="H39" s="168"/>
      <c r="I39" s="351"/>
    </row>
    <row r="40" spans="1:9" x14ac:dyDescent="0.25">
      <c r="A40" s="357"/>
      <c r="B40" s="360"/>
      <c r="C40" s="169" t="s">
        <v>67</v>
      </c>
      <c r="D40" s="167"/>
      <c r="E40" s="168"/>
      <c r="F40" s="168"/>
      <c r="G40" s="168"/>
      <c r="H40" s="168"/>
      <c r="I40" s="351"/>
    </row>
    <row r="41" spans="1:9" ht="23.45" customHeight="1" x14ac:dyDescent="0.25">
      <c r="A41" s="357"/>
      <c r="B41" s="360"/>
      <c r="C41" s="169" t="s">
        <v>68</v>
      </c>
      <c r="D41" s="174"/>
      <c r="E41" s="175"/>
      <c r="F41" s="175"/>
      <c r="G41" s="175"/>
      <c r="H41" s="175"/>
      <c r="I41" s="351"/>
    </row>
    <row r="42" spans="1:9" x14ac:dyDescent="0.25">
      <c r="A42" s="357"/>
      <c r="B42" s="360"/>
      <c r="C42" s="169" t="s">
        <v>69</v>
      </c>
      <c r="D42" s="176">
        <v>11693.468720000001</v>
      </c>
      <c r="E42" s="176">
        <v>11663.44045</v>
      </c>
      <c r="F42" s="176">
        <f>D42-E42</f>
        <v>30.028270000000703</v>
      </c>
      <c r="G42" s="176">
        <f>Прил.2!L24</f>
        <v>11007.6</v>
      </c>
      <c r="H42" s="176">
        <f>Прил.2!M24</f>
        <v>11886.6</v>
      </c>
      <c r="I42" s="351"/>
    </row>
    <row r="43" spans="1:9" ht="22.9" customHeight="1" thickBot="1" x14ac:dyDescent="0.3">
      <c r="A43" s="358"/>
      <c r="B43" s="361"/>
      <c r="C43" s="171" t="s">
        <v>70</v>
      </c>
      <c r="D43" s="172"/>
      <c r="E43" s="173"/>
      <c r="F43" s="173"/>
      <c r="G43" s="173"/>
      <c r="H43" s="173"/>
      <c r="I43" s="352"/>
    </row>
    <row r="44" spans="1:9" x14ac:dyDescent="0.25">
      <c r="A44" s="356" t="s">
        <v>28</v>
      </c>
      <c r="B44" s="359" t="s">
        <v>74</v>
      </c>
      <c r="C44" s="162" t="s">
        <v>64</v>
      </c>
      <c r="D44" s="163">
        <f t="shared" ref="D44:H44" si="7">D45+D46+D47+D48+D49+D50</f>
        <v>450.79584</v>
      </c>
      <c r="E44" s="164">
        <f t="shared" si="7"/>
        <v>450</v>
      </c>
      <c r="F44" s="164">
        <f>D44-E44</f>
        <v>0.79583999999999833</v>
      </c>
      <c r="G44" s="165">
        <f t="shared" si="7"/>
        <v>887.3</v>
      </c>
      <c r="H44" s="165">
        <f t="shared" si="7"/>
        <v>887.3</v>
      </c>
      <c r="I44" s="350" t="s">
        <v>75</v>
      </c>
    </row>
    <row r="45" spans="1:9" x14ac:dyDescent="0.25">
      <c r="A45" s="357"/>
      <c r="B45" s="360"/>
      <c r="C45" s="166" t="s">
        <v>65</v>
      </c>
      <c r="D45" s="167"/>
      <c r="E45" s="168"/>
      <c r="F45" s="168"/>
      <c r="G45" s="168"/>
      <c r="H45" s="168"/>
      <c r="I45" s="351"/>
    </row>
    <row r="46" spans="1:9" ht="25.15" customHeight="1" x14ac:dyDescent="0.25">
      <c r="A46" s="357"/>
      <c r="B46" s="360"/>
      <c r="C46" s="169" t="s">
        <v>66</v>
      </c>
      <c r="D46" s="167"/>
      <c r="E46" s="168"/>
      <c r="F46" s="168"/>
      <c r="G46" s="168"/>
      <c r="H46" s="168"/>
      <c r="I46" s="351"/>
    </row>
    <row r="47" spans="1:9" x14ac:dyDescent="0.25">
      <c r="A47" s="357"/>
      <c r="B47" s="360"/>
      <c r="C47" s="169" t="s">
        <v>67</v>
      </c>
      <c r="D47" s="167"/>
      <c r="E47" s="168"/>
      <c r="F47" s="168"/>
      <c r="G47" s="168"/>
      <c r="H47" s="168"/>
      <c r="I47" s="351"/>
    </row>
    <row r="48" spans="1:9" ht="24" customHeight="1" x14ac:dyDescent="0.25">
      <c r="A48" s="357"/>
      <c r="B48" s="360"/>
      <c r="C48" s="169" t="s">
        <v>68</v>
      </c>
      <c r="D48" s="174"/>
      <c r="E48" s="175"/>
      <c r="F48" s="175"/>
      <c r="G48" s="175"/>
      <c r="H48" s="175"/>
      <c r="I48" s="351"/>
    </row>
    <row r="49" spans="1:15" x14ac:dyDescent="0.25">
      <c r="A49" s="357"/>
      <c r="B49" s="360"/>
      <c r="C49" s="169" t="s">
        <v>69</v>
      </c>
      <c r="D49" s="176">
        <v>450.79584</v>
      </c>
      <c r="E49" s="176">
        <v>450</v>
      </c>
      <c r="F49" s="176">
        <f>D49-E49</f>
        <v>0.79583999999999833</v>
      </c>
      <c r="G49" s="176">
        <f>Прил.2!L25</f>
        <v>887.3</v>
      </c>
      <c r="H49" s="176">
        <f>Прил.2!M25</f>
        <v>887.3</v>
      </c>
      <c r="I49" s="351"/>
    </row>
    <row r="50" spans="1:15" ht="21.6" customHeight="1" thickBot="1" x14ac:dyDescent="0.3">
      <c r="A50" s="358"/>
      <c r="B50" s="361"/>
      <c r="C50" s="171" t="s">
        <v>70</v>
      </c>
      <c r="D50" s="172"/>
      <c r="E50" s="173"/>
      <c r="F50" s="173"/>
      <c r="G50" s="173"/>
      <c r="H50" s="173"/>
      <c r="I50" s="352"/>
      <c r="J50" s="136"/>
    </row>
    <row r="51" spans="1:15" x14ac:dyDescent="0.25">
      <c r="A51" s="391" t="s">
        <v>30</v>
      </c>
      <c r="B51" s="394" t="s">
        <v>76</v>
      </c>
      <c r="C51" s="177" t="s">
        <v>64</v>
      </c>
      <c r="D51" s="178">
        <f t="shared" ref="D51:H51" si="8">D58</f>
        <v>241.11349999999999</v>
      </c>
      <c r="E51" s="178">
        <f t="shared" si="8"/>
        <v>205.21019999999999</v>
      </c>
      <c r="F51" s="178">
        <f>D51-E51</f>
        <v>35.903300000000002</v>
      </c>
      <c r="G51" s="179">
        <f t="shared" si="8"/>
        <v>480.4</v>
      </c>
      <c r="H51" s="179">
        <f t="shared" si="8"/>
        <v>480.4</v>
      </c>
      <c r="I51" s="180"/>
    </row>
    <row r="52" spans="1:15" x14ac:dyDescent="0.25">
      <c r="A52" s="392"/>
      <c r="B52" s="395"/>
      <c r="C52" s="181" t="s">
        <v>65</v>
      </c>
      <c r="D52" s="182"/>
      <c r="E52" s="182"/>
      <c r="F52" s="182"/>
      <c r="G52" s="182"/>
      <c r="H52" s="182"/>
      <c r="I52" s="183"/>
    </row>
    <row r="53" spans="1:15" ht="26.45" customHeight="1" x14ac:dyDescent="0.25">
      <c r="A53" s="392"/>
      <c r="B53" s="395"/>
      <c r="C53" s="184" t="s">
        <v>66</v>
      </c>
      <c r="D53" s="182"/>
      <c r="E53" s="182"/>
      <c r="F53" s="182"/>
      <c r="G53" s="182"/>
      <c r="H53" s="182"/>
      <c r="I53" s="183"/>
    </row>
    <row r="54" spans="1:15" x14ac:dyDescent="0.25">
      <c r="A54" s="392"/>
      <c r="B54" s="395"/>
      <c r="C54" s="184" t="s">
        <v>67</v>
      </c>
      <c r="D54" s="182"/>
      <c r="E54" s="182"/>
      <c r="F54" s="182"/>
      <c r="G54" s="182"/>
      <c r="H54" s="182"/>
      <c r="I54" s="183"/>
    </row>
    <row r="55" spans="1:15" ht="24" customHeight="1" x14ac:dyDescent="0.25">
      <c r="A55" s="392"/>
      <c r="B55" s="395"/>
      <c r="C55" s="184" t="s">
        <v>68</v>
      </c>
      <c r="D55" s="182"/>
      <c r="E55" s="182"/>
      <c r="F55" s="182"/>
      <c r="G55" s="182"/>
      <c r="H55" s="182"/>
      <c r="I55" s="183"/>
    </row>
    <row r="56" spans="1:15" x14ac:dyDescent="0.25">
      <c r="A56" s="392"/>
      <c r="B56" s="395"/>
      <c r="C56" s="184" t="s">
        <v>69</v>
      </c>
      <c r="D56" s="182">
        <f t="shared" ref="D56:H56" si="9">D63</f>
        <v>241.11349999999999</v>
      </c>
      <c r="E56" s="182">
        <f t="shared" si="9"/>
        <v>205.21019999999999</v>
      </c>
      <c r="F56" s="182">
        <f>D56-E56</f>
        <v>35.903300000000002</v>
      </c>
      <c r="G56" s="182">
        <f t="shared" si="9"/>
        <v>480.4</v>
      </c>
      <c r="H56" s="182">
        <f t="shared" si="9"/>
        <v>480.4</v>
      </c>
      <c r="I56" s="185"/>
      <c r="J56" s="136"/>
      <c r="K56" s="136"/>
      <c r="L56" s="136"/>
      <c r="M56" s="136"/>
      <c r="N56" s="136"/>
      <c r="O56" s="136"/>
    </row>
    <row r="57" spans="1:15" ht="21" customHeight="1" thickBot="1" x14ac:dyDescent="0.3">
      <c r="A57" s="393"/>
      <c r="B57" s="396"/>
      <c r="C57" s="186" t="s">
        <v>70</v>
      </c>
      <c r="D57" s="187"/>
      <c r="E57" s="187"/>
      <c r="F57" s="187"/>
      <c r="G57" s="187"/>
      <c r="H57" s="187"/>
      <c r="I57" s="188"/>
    </row>
    <row r="58" spans="1:15" x14ac:dyDescent="0.25">
      <c r="A58" s="403" t="s">
        <v>77</v>
      </c>
      <c r="B58" s="406" t="s">
        <v>33</v>
      </c>
      <c r="C58" s="162" t="s">
        <v>64</v>
      </c>
      <c r="D58" s="163">
        <f t="shared" ref="D58:H58" si="10">D63</f>
        <v>241.11349999999999</v>
      </c>
      <c r="E58" s="164">
        <f t="shared" si="10"/>
        <v>205.21019999999999</v>
      </c>
      <c r="F58" s="164">
        <f>D58-E58</f>
        <v>35.903300000000002</v>
      </c>
      <c r="G58" s="164">
        <f t="shared" si="10"/>
        <v>480.4</v>
      </c>
      <c r="H58" s="164">
        <f t="shared" si="10"/>
        <v>480.4</v>
      </c>
      <c r="I58" s="350" t="s">
        <v>87</v>
      </c>
    </row>
    <row r="59" spans="1:15" x14ac:dyDescent="0.25">
      <c r="A59" s="404"/>
      <c r="B59" s="407"/>
      <c r="C59" s="166" t="s">
        <v>65</v>
      </c>
      <c r="D59" s="168"/>
      <c r="E59" s="168"/>
      <c r="F59" s="168"/>
      <c r="G59" s="168"/>
      <c r="H59" s="168"/>
      <c r="I59" s="351"/>
    </row>
    <row r="60" spans="1:15" ht="21.6" customHeight="1" x14ac:dyDescent="0.25">
      <c r="A60" s="404"/>
      <c r="B60" s="407"/>
      <c r="C60" s="169" t="s">
        <v>66</v>
      </c>
      <c r="D60" s="168"/>
      <c r="E60" s="168"/>
      <c r="F60" s="168"/>
      <c r="G60" s="168"/>
      <c r="H60" s="168"/>
      <c r="I60" s="351"/>
    </row>
    <row r="61" spans="1:15" x14ac:dyDescent="0.25">
      <c r="A61" s="404"/>
      <c r="B61" s="407"/>
      <c r="C61" s="169" t="s">
        <v>67</v>
      </c>
      <c r="D61" s="175"/>
      <c r="E61" s="175"/>
      <c r="F61" s="175"/>
      <c r="G61" s="175"/>
      <c r="H61" s="175"/>
      <c r="I61" s="351"/>
    </row>
    <row r="62" spans="1:15" ht="24" customHeight="1" x14ac:dyDescent="0.25">
      <c r="A62" s="404"/>
      <c r="B62" s="407"/>
      <c r="C62" s="169" t="s">
        <v>68</v>
      </c>
      <c r="D62" s="175"/>
      <c r="E62" s="175"/>
      <c r="F62" s="175"/>
      <c r="G62" s="175"/>
      <c r="H62" s="175"/>
      <c r="I62" s="351"/>
    </row>
    <row r="63" spans="1:15" x14ac:dyDescent="0.25">
      <c r="A63" s="404"/>
      <c r="B63" s="407"/>
      <c r="C63" s="169" t="s">
        <v>69</v>
      </c>
      <c r="D63" s="176">
        <v>241.11349999999999</v>
      </c>
      <c r="E63" s="176">
        <v>205.21019999999999</v>
      </c>
      <c r="F63" s="176">
        <f>D63-E63</f>
        <v>35.903300000000002</v>
      </c>
      <c r="G63" s="176">
        <f>Прил.2!L28</f>
        <v>480.4</v>
      </c>
      <c r="H63" s="176">
        <f>Прил.2!M28</f>
        <v>480.4</v>
      </c>
      <c r="I63" s="351"/>
    </row>
    <row r="64" spans="1:15" ht="22.15" customHeight="1" thickBot="1" x14ac:dyDescent="0.3">
      <c r="A64" s="405"/>
      <c r="B64" s="408"/>
      <c r="C64" s="171" t="s">
        <v>70</v>
      </c>
      <c r="D64" s="173"/>
      <c r="E64" s="173"/>
      <c r="F64" s="173"/>
      <c r="G64" s="173"/>
      <c r="H64" s="173"/>
      <c r="I64" s="352"/>
    </row>
    <row r="65" spans="1:14" x14ac:dyDescent="0.25">
      <c r="A65" s="391" t="s">
        <v>34</v>
      </c>
      <c r="B65" s="394" t="s">
        <v>78</v>
      </c>
      <c r="C65" s="177" t="s">
        <v>64</v>
      </c>
      <c r="D65" s="178">
        <f t="shared" ref="D65:H65" si="11">D66+D67+D68+D69+D70+D71</f>
        <v>16720.119119999999</v>
      </c>
      <c r="E65" s="178">
        <f t="shared" si="11"/>
        <v>16608.807430000001</v>
      </c>
      <c r="F65" s="178">
        <f>D65-E65</f>
        <v>111.31168999999863</v>
      </c>
      <c r="G65" s="179">
        <f t="shared" si="11"/>
        <v>14705.3</v>
      </c>
      <c r="H65" s="179">
        <f t="shared" si="11"/>
        <v>14705.3</v>
      </c>
      <c r="I65" s="180"/>
    </row>
    <row r="66" spans="1:14" x14ac:dyDescent="0.25">
      <c r="A66" s="392"/>
      <c r="B66" s="395"/>
      <c r="C66" s="181" t="s">
        <v>65</v>
      </c>
      <c r="D66" s="189"/>
      <c r="E66" s="189"/>
      <c r="F66" s="189"/>
      <c r="G66" s="189"/>
      <c r="H66" s="189"/>
      <c r="I66" s="183"/>
    </row>
    <row r="67" spans="1:14" ht="24" customHeight="1" x14ac:dyDescent="0.25">
      <c r="A67" s="392"/>
      <c r="B67" s="395"/>
      <c r="C67" s="184" t="s">
        <v>66</v>
      </c>
      <c r="D67" s="190"/>
      <c r="E67" s="190"/>
      <c r="F67" s="190"/>
      <c r="G67" s="190"/>
      <c r="H67" s="190"/>
      <c r="I67" s="183"/>
    </row>
    <row r="68" spans="1:14" x14ac:dyDescent="0.25">
      <c r="A68" s="392"/>
      <c r="B68" s="395"/>
      <c r="C68" s="184" t="s">
        <v>67</v>
      </c>
      <c r="D68" s="191"/>
      <c r="E68" s="191"/>
      <c r="F68" s="191"/>
      <c r="G68" s="191"/>
      <c r="H68" s="191"/>
      <c r="I68" s="183"/>
    </row>
    <row r="69" spans="1:14" ht="26.45" customHeight="1" x14ac:dyDescent="0.25">
      <c r="A69" s="392"/>
      <c r="B69" s="395"/>
      <c r="C69" s="184" t="s">
        <v>68</v>
      </c>
      <c r="D69" s="192"/>
      <c r="E69" s="192"/>
      <c r="F69" s="192"/>
      <c r="G69" s="190"/>
      <c r="H69" s="190"/>
      <c r="I69" s="183"/>
    </row>
    <row r="70" spans="1:14" x14ac:dyDescent="0.25">
      <c r="A70" s="392"/>
      <c r="B70" s="395"/>
      <c r="C70" s="184" t="s">
        <v>69</v>
      </c>
      <c r="D70" s="189">
        <f t="shared" ref="D70:H70" si="12">D77</f>
        <v>16720.119119999999</v>
      </c>
      <c r="E70" s="189">
        <f t="shared" si="12"/>
        <v>16608.807430000001</v>
      </c>
      <c r="F70" s="189">
        <f>D70-E70</f>
        <v>111.31168999999863</v>
      </c>
      <c r="G70" s="189">
        <f t="shared" si="12"/>
        <v>14705.3</v>
      </c>
      <c r="H70" s="189">
        <f t="shared" si="12"/>
        <v>14705.3</v>
      </c>
      <c r="I70" s="183"/>
      <c r="J70" s="136"/>
      <c r="K70" s="136"/>
      <c r="L70" s="136"/>
      <c r="M70" s="136"/>
      <c r="N70" s="136"/>
    </row>
    <row r="71" spans="1:14" ht="26.45" customHeight="1" thickBot="1" x14ac:dyDescent="0.3">
      <c r="A71" s="393"/>
      <c r="B71" s="396"/>
      <c r="C71" s="186" t="s">
        <v>70</v>
      </c>
      <c r="D71" s="193"/>
      <c r="E71" s="193"/>
      <c r="F71" s="193"/>
      <c r="G71" s="194"/>
      <c r="H71" s="194"/>
      <c r="I71" s="188"/>
    </row>
    <row r="72" spans="1:14" x14ac:dyDescent="0.25">
      <c r="A72" s="397" t="s">
        <v>79</v>
      </c>
      <c r="B72" s="400" t="s">
        <v>37</v>
      </c>
      <c r="C72" s="162" t="s">
        <v>64</v>
      </c>
      <c r="D72" s="195">
        <f t="shared" ref="D72:H72" si="13">D74+D75+D76+D77+D78</f>
        <v>16720.119119999999</v>
      </c>
      <c r="E72" s="195">
        <f t="shared" si="13"/>
        <v>16608.807430000001</v>
      </c>
      <c r="F72" s="195">
        <f>D72-E72</f>
        <v>111.31168999999863</v>
      </c>
      <c r="G72" s="195">
        <f t="shared" si="13"/>
        <v>14705.3</v>
      </c>
      <c r="H72" s="195">
        <f t="shared" si="13"/>
        <v>14705.3</v>
      </c>
      <c r="I72" s="350" t="s">
        <v>86</v>
      </c>
    </row>
    <row r="73" spans="1:14" x14ac:dyDescent="0.25">
      <c r="A73" s="398"/>
      <c r="B73" s="401"/>
      <c r="C73" s="166" t="s">
        <v>65</v>
      </c>
      <c r="D73" s="196"/>
      <c r="E73" s="196"/>
      <c r="F73" s="196"/>
      <c r="G73" s="196"/>
      <c r="H73" s="196"/>
      <c r="I73" s="351"/>
    </row>
    <row r="74" spans="1:14" ht="21.6" customHeight="1" x14ac:dyDescent="0.25">
      <c r="A74" s="398"/>
      <c r="B74" s="401"/>
      <c r="C74" s="169" t="s">
        <v>66</v>
      </c>
      <c r="D74" s="196"/>
      <c r="E74" s="196"/>
      <c r="F74" s="196"/>
      <c r="G74" s="196"/>
      <c r="H74" s="196"/>
      <c r="I74" s="351"/>
    </row>
    <row r="75" spans="1:14" x14ac:dyDescent="0.25">
      <c r="A75" s="398"/>
      <c r="B75" s="401"/>
      <c r="C75" s="169" t="s">
        <v>67</v>
      </c>
      <c r="D75" s="197"/>
      <c r="E75" s="197"/>
      <c r="F75" s="197"/>
      <c r="G75" s="197"/>
      <c r="H75" s="197"/>
      <c r="I75" s="351"/>
    </row>
    <row r="76" spans="1:14" ht="22.15" customHeight="1" x14ac:dyDescent="0.25">
      <c r="A76" s="398"/>
      <c r="B76" s="401"/>
      <c r="C76" s="169" t="s">
        <v>68</v>
      </c>
      <c r="D76" s="198"/>
      <c r="E76" s="198"/>
      <c r="F76" s="198"/>
      <c r="G76" s="199"/>
      <c r="H76" s="199"/>
      <c r="I76" s="351"/>
    </row>
    <row r="77" spans="1:14" x14ac:dyDescent="0.25">
      <c r="A77" s="398"/>
      <c r="B77" s="401"/>
      <c r="C77" s="169" t="s">
        <v>69</v>
      </c>
      <c r="D77" s="200">
        <v>16720.119119999999</v>
      </c>
      <c r="E77" s="200">
        <v>16608.807430000001</v>
      </c>
      <c r="F77" s="200">
        <f>'[1]приложение 2'!J41</f>
        <v>28674.009999999311</v>
      </c>
      <c r="G77" s="200">
        <f>Прил.2!L32</f>
        <v>14705.3</v>
      </c>
      <c r="H77" s="200">
        <f>Прил.2!M32</f>
        <v>14705.3</v>
      </c>
      <c r="I77" s="351"/>
    </row>
    <row r="78" spans="1:14" ht="27" customHeight="1" thickBot="1" x14ac:dyDescent="0.3">
      <c r="A78" s="399"/>
      <c r="B78" s="402"/>
      <c r="C78" s="171" t="s">
        <v>70</v>
      </c>
      <c r="D78" s="201"/>
      <c r="E78" s="201"/>
      <c r="F78" s="201"/>
      <c r="G78" s="202"/>
      <c r="H78" s="202"/>
      <c r="I78" s="352"/>
    </row>
    <row r="80" spans="1:14" x14ac:dyDescent="0.25">
      <c r="A80" s="203" t="s">
        <v>80</v>
      </c>
      <c r="B80" s="204"/>
      <c r="C80" s="205" t="s">
        <v>81</v>
      </c>
      <c r="D80" s="206"/>
      <c r="E80" s="206"/>
      <c r="F80" s="206"/>
      <c r="G80" s="206"/>
      <c r="H80" s="206"/>
      <c r="I80" s="206"/>
      <c r="J80" s="206"/>
      <c r="K80" s="206"/>
      <c r="L80" s="206"/>
      <c r="M80" s="207"/>
    </row>
    <row r="81" spans="1:13" x14ac:dyDescent="0.25">
      <c r="A81" s="203"/>
      <c r="B81" s="204"/>
      <c r="C81" s="205"/>
      <c r="D81" s="206"/>
      <c r="E81" s="206"/>
      <c r="F81" s="206"/>
      <c r="G81" s="206"/>
      <c r="H81" s="206"/>
      <c r="I81" s="206"/>
      <c r="J81" s="206"/>
      <c r="K81" s="206"/>
      <c r="L81" s="206"/>
      <c r="M81" s="207"/>
    </row>
    <row r="82" spans="1:13" x14ac:dyDescent="0.25">
      <c r="A82" s="203" t="s">
        <v>82</v>
      </c>
      <c r="B82" s="204"/>
      <c r="C82" s="205" t="s">
        <v>47</v>
      </c>
      <c r="D82" s="206"/>
      <c r="E82" s="206"/>
      <c r="F82" s="206"/>
      <c r="G82" s="206"/>
      <c r="H82" s="206"/>
      <c r="I82" s="206"/>
      <c r="J82" s="206"/>
      <c r="K82" s="206"/>
      <c r="L82" s="206"/>
      <c r="M82" s="207"/>
    </row>
    <row r="83" spans="1:13" x14ac:dyDescent="0.25">
      <c r="A83" s="203"/>
      <c r="B83" s="204"/>
      <c r="C83" s="205"/>
      <c r="D83" s="206"/>
      <c r="E83" s="206"/>
      <c r="F83" s="206"/>
      <c r="G83" s="206"/>
      <c r="H83" s="206"/>
      <c r="I83" s="206"/>
      <c r="J83" s="206"/>
      <c r="K83" s="206"/>
      <c r="L83" s="206"/>
      <c r="M83" s="207"/>
    </row>
    <row r="85" spans="1:13" x14ac:dyDescent="0.25">
      <c r="A85" s="208" t="s">
        <v>83</v>
      </c>
      <c r="B85" s="208"/>
    </row>
    <row r="86" spans="1:13" x14ac:dyDescent="0.25">
      <c r="A86" s="208" t="s">
        <v>84</v>
      </c>
      <c r="B86" s="208"/>
    </row>
  </sheetData>
  <mergeCells count="38">
    <mergeCell ref="A72:A78"/>
    <mergeCell ref="B72:B78"/>
    <mergeCell ref="I72:I78"/>
    <mergeCell ref="A58:A64"/>
    <mergeCell ref="B58:B64"/>
    <mergeCell ref="I58:I64"/>
    <mergeCell ref="A65:A71"/>
    <mergeCell ref="B65:B71"/>
    <mergeCell ref="I37:I43"/>
    <mergeCell ref="A44:A50"/>
    <mergeCell ref="B44:B50"/>
    <mergeCell ref="I44:I50"/>
    <mergeCell ref="A51:A57"/>
    <mergeCell ref="B51:B57"/>
    <mergeCell ref="A37:A43"/>
    <mergeCell ref="B37:B43"/>
    <mergeCell ref="H1:I1"/>
    <mergeCell ref="B2:H2"/>
    <mergeCell ref="A6:A8"/>
    <mergeCell ref="B6:B8"/>
    <mergeCell ref="C6:C8"/>
    <mergeCell ref="D6:F6"/>
    <mergeCell ref="G6:H6"/>
    <mergeCell ref="I6:I8"/>
    <mergeCell ref="D7:E7"/>
    <mergeCell ref="F7:F8"/>
    <mergeCell ref="G7:G8"/>
    <mergeCell ref="H7:H8"/>
    <mergeCell ref="A9:A12"/>
    <mergeCell ref="B9:B12"/>
    <mergeCell ref="A16:A22"/>
    <mergeCell ref="A30:A36"/>
    <mergeCell ref="B30:B36"/>
    <mergeCell ref="I30:I36"/>
    <mergeCell ref="B16:B22"/>
    <mergeCell ref="A23:A29"/>
    <mergeCell ref="B23:B29"/>
    <mergeCell ref="I23:I29"/>
  </mergeCells>
  <pageMargins left="0.11811023622047245" right="0.11811023622047245" top="0.15748031496062992" bottom="0.15748031496062992" header="0.31496062992125984" footer="0.31496062992125984"/>
  <pageSetup paperSize="9" scale="64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приложение 8 </vt:lpstr>
      <vt:lpstr>Прил.2</vt:lpstr>
      <vt:lpstr>Прил.3</vt:lpstr>
      <vt:lpstr>'приложение 8 '!Заголовки_для_печати</vt:lpstr>
      <vt:lpstr>Прил.2!Область_печати</vt:lpstr>
      <vt:lpstr>'приложение 8 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Romanova_S</dc:creator>
  <cp:lastModifiedBy>Rudenova</cp:lastModifiedBy>
  <cp:lastPrinted>2021-01-26T10:57:15Z</cp:lastPrinted>
  <dcterms:created xsi:type="dcterms:W3CDTF">2020-05-18T08:16:38Z</dcterms:created>
  <dcterms:modified xsi:type="dcterms:W3CDTF">2023-03-24T08:36:19Z</dcterms:modified>
</cp:coreProperties>
</file>