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995" yWindow="225" windowWidth="15450" windowHeight="10320"/>
  </bookViews>
  <sheets>
    <sheet name="Отчет по источникам" sheetId="3" r:id="rId1"/>
  </sheets>
  <definedNames>
    <definedName name="APPT" localSheetId="0">'Отчет по источникам'!$A$27</definedName>
    <definedName name="FIO" localSheetId="0">'Отчет по источникам'!$F$27</definedName>
    <definedName name="SIGN" localSheetId="0">'Отчет по источникам'!$A$27:$F$27</definedName>
  </definedNames>
  <calcPr calcId="124519"/>
</workbook>
</file>

<file path=xl/calcChain.xml><?xml version="1.0" encoding="utf-8"?>
<calcChain xmlns="http://schemas.openxmlformats.org/spreadsheetml/2006/main">
  <c r="F35" i="3"/>
  <c r="D35"/>
  <c r="F18"/>
  <c r="F20"/>
  <c r="E18"/>
  <c r="E16"/>
  <c r="E20"/>
  <c r="D20"/>
  <c r="E35"/>
  <c r="D31" l="1"/>
  <c r="F17"/>
  <c r="F31" s="1"/>
  <c r="D17" l="1"/>
  <c r="E34"/>
  <c r="E33" s="1"/>
  <c r="E32" s="1"/>
  <c r="F34"/>
  <c r="F33" s="1"/>
  <c r="F32" s="1"/>
  <c r="E19"/>
  <c r="F19"/>
  <c r="F16" s="1"/>
  <c r="D19"/>
  <c r="D16" s="1"/>
  <c r="F30"/>
  <c r="F29" s="1"/>
  <c r="F28" s="1"/>
  <c r="D30"/>
  <c r="D29" s="1"/>
  <c r="D28" s="1"/>
  <c r="E17"/>
  <c r="E31" s="1"/>
  <c r="E30" s="1"/>
  <c r="E29" s="1"/>
  <c r="E28" s="1"/>
  <c r="F27" l="1"/>
  <c r="D34"/>
  <c r="D33" s="1"/>
  <c r="D32" s="1"/>
  <c r="D27" s="1"/>
  <c r="D15" s="1"/>
  <c r="E27"/>
  <c r="E15" s="1"/>
  <c r="F15" l="1"/>
</calcChain>
</file>

<file path=xl/sharedStrings.xml><?xml version="1.0" encoding="utf-8"?>
<sst xmlns="http://schemas.openxmlformats.org/spreadsheetml/2006/main" count="77" uniqueCount="55">
  <si>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</si>
  <si>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</si>
  <si>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</si>
  <si>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</si>
  <si>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</si>
  <si>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</si>
  <si>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</si>
  <si>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</si>
  <si>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</si>
  <si>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</si>
  <si>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</si>
  <si>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</si>
  <si>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</si>
  <si>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</si>
  <si>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</si>
  <si>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</si>
  <si>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</si>
  <si>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</si>
  <si>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</si>
  <si>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</si>
  <si>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</si>
  <si>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</si>
  <si>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Источники внутреннего финансирования дефицита бюджета города Ачинска 
на 2016 год и плановый период 2017-2018 годов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</si>
  <si>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</si>
  <si>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</si>
  <si>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</si>
  <si>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рублей</t>
  </si>
  <si>
    <t>2016  год</t>
  </si>
  <si>
    <t>2017  год</t>
  </si>
  <si>
    <t>2018  год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</si>
  <si>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</si>
  <si>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</si>
  <si>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</si>
  <si>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</si>
  <si>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</si>
  <si>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</si>
  <si>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</si>
  <si>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</si>
  <si>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</si>
  <si>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</si>
  <si>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</si>
  <si>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</si>
  <si>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</si>
  <si>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</si>
  <si>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</si>
  <si>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</si>
  <si>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</si>
  <si>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</si>
  <si>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</si>
  <si>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</si>
  <si>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</si>
  <si>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</si>
  <si>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>от 04.12.2015 № 5-21р</t>
  </si>
  <si>
    <t xml:space="preserve">Приложение 1    </t>
  </si>
  <si>
    <t xml:space="preserve">от  19.08.2016  № 13-65р    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</si>
</sst>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F35"/>
  <sheetViews>
    <sheetView showGridLines="0" tabSelected="1" view="pageBreakPreview" topLeftCell="A26" zoomScale="80" zoomScaleSheetLayoutView="80" workbookViewId="0">
      <selection activeCell="J33" sqref="J33"/>
    </sheetView>
  </sheetViews>
  <sheetFormatPr defaultRowHeight="12.75" customHeight="1" outlineLevelRow="3"/>
  <cols>
    <col min="1" max="1" width="7.7109375" style="2" customWidth="1"/>
    <col min="2" max="2" width="23.85546875" style="2" customWidth="1"/>
    <col min="3" max="3" width="48" style="2" customWidth="1"/>
    <col min="4" max="4" width="17.140625" style="2" customWidth="1"/>
    <col min="5" max="5" width="17.28515625" style="2" customWidth="1"/>
    <col min="6" max="6" width="17" style="2" customWidth="1"/>
    <col min="7" max="16384" width="9.140625" style="2"/>
  </cols>
  <sheetData>
    <row r="1" spans="1:6" ht="15.75">
      <c r="D1" s="3" t="s">
        <v>53</v>
      </c>
    </row>
    <row r="2" spans="1:6" ht="15.75">
      <c r="D2" s="3" t="s">
        <v>21</v>
      </c>
    </row>
    <row r="3" spans="1:6" ht="15.75">
      <c r="D3" s="3" t="s">
        <v>54</v>
      </c>
    </row>
    <row r="4" spans="1:6" ht="15.75">
      <c r="D4" s="3"/>
    </row>
    <row r="5" spans="1:6" ht="15.75">
      <c r="D5" s="3" t="s">
        <v>53</v>
      </c>
    </row>
    <row r="6" spans="1:6" ht="15.75">
      <c r="D6" s="3" t="s">
        <v>21</v>
      </c>
    </row>
    <row r="7" spans="1:6" ht="15.75">
      <c r="D7" s="3" t="s">
        <v>52</v>
      </c>
    </row>
    <row r="8" spans="1:6" ht="15.75">
      <c r="E8" s="1"/>
    </row>
    <row r="9" spans="1:6" ht="15.75"/>
    <row r="10" spans="1:6" ht="34.5" customHeight="1">
      <c r="A10" s="11" t="s">
        <v>22</v>
      </c>
      <c r="B10" s="12"/>
      <c r="C10" s="12"/>
      <c r="D10" s="12"/>
      <c r="E10" s="12"/>
      <c r="F10" s="12"/>
    </row>
    <row r="11" spans="1:6" ht="15.75"/>
    <row r="12" spans="1:6" ht="15.75">
      <c r="F12" s="4" t="s">
        <v>26</v>
      </c>
    </row>
    <row r="13" spans="1:6" ht="31.5" customHeight="1">
      <c r="A13" s="13" t="s">
        <v>23</v>
      </c>
      <c r="B13" s="13"/>
      <c r="C13" s="13" t="s">
        <v>24</v>
      </c>
      <c r="D13" s="14" t="s">
        <v>25</v>
      </c>
      <c r="E13" s="14"/>
      <c r="F13" s="14"/>
    </row>
    <row r="14" spans="1:6" ht="31.5" customHeight="1">
      <c r="A14" s="13"/>
      <c r="B14" s="13"/>
      <c r="C14" s="13"/>
      <c r="D14" s="6" t="s">
        <v>27</v>
      </c>
      <c r="E14" s="6" t="s">
        <v>28</v>
      </c>
      <c r="F14" s="6" t="s">
        <v>29</v>
      </c>
    </row>
    <row r="15" spans="1:6" ht="47.25">
      <c r="A15" s="6" t="s">
        <v>0</v>
      </c>
      <c r="B15" s="6" t="s">
        <v>1</v>
      </c>
      <c r="C15" s="7" t="s">
        <v>2</v>
      </c>
      <c r="D15" s="8">
        <f>D16+D21+D27</f>
        <v>146585447.16999996</v>
      </c>
      <c r="E15" s="8">
        <f>E16+E21+E27</f>
        <v>9852958.8900000006</v>
      </c>
      <c r="F15" s="8">
        <f t="shared" ref="F15" si="0">F16+F21+F27</f>
        <v>-39120831.329999998</v>
      </c>
    </row>
    <row r="16" spans="1:6" ht="31.5" outlineLevel="1">
      <c r="A16" s="6" t="s">
        <v>0</v>
      </c>
      <c r="B16" s="6" t="s">
        <v>3</v>
      </c>
      <c r="C16" s="7" t="s">
        <v>4</v>
      </c>
      <c r="D16" s="8">
        <f>D17-D19</f>
        <v>32972887.190000001</v>
      </c>
      <c r="E16" s="8">
        <f>E17-E19</f>
        <v>9852958.8900000006</v>
      </c>
      <c r="F16" s="8">
        <f>F17-F19</f>
        <v>-39120831.329999998</v>
      </c>
    </row>
    <row r="17" spans="1:6" s="5" customFormat="1" ht="31.5" outlineLevel="1">
      <c r="A17" s="6" t="s">
        <v>0</v>
      </c>
      <c r="B17" s="6" t="s">
        <v>30</v>
      </c>
      <c r="C17" s="7" t="s">
        <v>34</v>
      </c>
      <c r="D17" s="9">
        <f>D18</f>
        <v>60000000</v>
      </c>
      <c r="E17" s="9">
        <f>E18</f>
        <v>132825846.08</v>
      </c>
      <c r="F17" s="9">
        <f>F18</f>
        <v>93705014.75</v>
      </c>
    </row>
    <row r="18" spans="1:6" ht="47.25" outlineLevel="3">
      <c r="A18" s="6" t="s">
        <v>0</v>
      </c>
      <c r="B18" s="6" t="s">
        <v>5</v>
      </c>
      <c r="C18" s="10" t="s">
        <v>51</v>
      </c>
      <c r="D18" s="9">
        <v>60000000</v>
      </c>
      <c r="E18" s="9">
        <f>90000000+32972887.19+9852958.89</f>
        <v>132825846.08</v>
      </c>
      <c r="F18" s="9">
        <f>90000000+3705014.75</f>
        <v>93705014.75</v>
      </c>
    </row>
    <row r="19" spans="1:6" s="5" customFormat="1" ht="47.25" outlineLevel="3">
      <c r="A19" s="6" t="s">
        <v>0</v>
      </c>
      <c r="B19" s="6" t="s">
        <v>31</v>
      </c>
      <c r="C19" s="10" t="s">
        <v>35</v>
      </c>
      <c r="D19" s="9">
        <f>D20</f>
        <v>27027112.809999999</v>
      </c>
      <c r="E19" s="9">
        <f t="shared" ref="E19:F19" si="1">E20</f>
        <v>122972887.19</v>
      </c>
      <c r="F19" s="9">
        <f t="shared" si="1"/>
        <v>132825846.08</v>
      </c>
    </row>
    <row r="20" spans="1:6" ht="47.25" outlineLevel="3">
      <c r="A20" s="6" t="s">
        <v>0</v>
      </c>
      <c r="B20" s="6" t="s">
        <v>6</v>
      </c>
      <c r="C20" s="10" t="s">
        <v>7</v>
      </c>
      <c r="D20" s="9">
        <f>60000000-32972887.19</f>
        <v>27027112.809999999</v>
      </c>
      <c r="E20" s="9">
        <f>90000000+32972887.19</f>
        <v>122972887.19</v>
      </c>
      <c r="F20" s="9">
        <f>90000000+32972887.19+9852958.89</f>
        <v>132825846.08</v>
      </c>
    </row>
    <row r="21" spans="1:6" ht="31.5" outlineLevel="1">
      <c r="A21" s="6" t="s">
        <v>0</v>
      </c>
      <c r="B21" s="6" t="s">
        <v>8</v>
      </c>
      <c r="C21" s="7" t="s">
        <v>9</v>
      </c>
      <c r="D21" s="9">
        <v>20165703.190000001</v>
      </c>
      <c r="E21" s="9">
        <v>0</v>
      </c>
      <c r="F21" s="9">
        <v>0</v>
      </c>
    </row>
    <row r="22" spans="1:6" ht="47.25" outlineLevel="2">
      <c r="A22" s="6" t="s">
        <v>0</v>
      </c>
      <c r="B22" s="6" t="s">
        <v>10</v>
      </c>
      <c r="C22" s="7" t="s">
        <v>11</v>
      </c>
      <c r="D22" s="9">
        <v>20165703.190000001</v>
      </c>
      <c r="E22" s="9">
        <v>0</v>
      </c>
      <c r="F22" s="9">
        <v>0</v>
      </c>
    </row>
    <row r="23" spans="1:6" s="5" customFormat="1" ht="47.25" outlineLevel="2">
      <c r="A23" s="6" t="s">
        <v>0</v>
      </c>
      <c r="B23" s="6" t="s">
        <v>32</v>
      </c>
      <c r="C23" s="7" t="s">
        <v>36</v>
      </c>
      <c r="D23" s="9">
        <v>20165703.190000001</v>
      </c>
      <c r="E23" s="9">
        <v>20165703.190000001</v>
      </c>
      <c r="F23" s="9">
        <v>20165703.190000001</v>
      </c>
    </row>
    <row r="24" spans="1:6" ht="63" outlineLevel="3">
      <c r="A24" s="6" t="s">
        <v>0</v>
      </c>
      <c r="B24" s="6" t="s">
        <v>12</v>
      </c>
      <c r="C24" s="10" t="s">
        <v>13</v>
      </c>
      <c r="D24" s="9">
        <v>20165703.190000001</v>
      </c>
      <c r="E24" s="9">
        <v>20165703.190000001</v>
      </c>
      <c r="F24" s="9">
        <v>20165703.190000001</v>
      </c>
    </row>
    <row r="25" spans="1:6" s="5" customFormat="1" ht="63" outlineLevel="3">
      <c r="A25" s="6" t="s">
        <v>0</v>
      </c>
      <c r="B25" s="6" t="s">
        <v>33</v>
      </c>
      <c r="C25" s="10" t="s">
        <v>37</v>
      </c>
      <c r="D25" s="9">
        <v>0</v>
      </c>
      <c r="E25" s="9">
        <v>20165703.190000001</v>
      </c>
      <c r="F25" s="9">
        <v>20165703.190000001</v>
      </c>
    </row>
    <row r="26" spans="1:6" ht="63" outlineLevel="3">
      <c r="A26" s="6" t="s">
        <v>0</v>
      </c>
      <c r="B26" s="6" t="s">
        <v>14</v>
      </c>
      <c r="C26" s="10" t="s">
        <v>15</v>
      </c>
      <c r="D26" s="9">
        <v>0</v>
      </c>
      <c r="E26" s="9">
        <v>20165703.190000001</v>
      </c>
      <c r="F26" s="9">
        <v>20165703.190000001</v>
      </c>
    </row>
    <row r="27" spans="1:6" ht="31.5" outlineLevel="1">
      <c r="A27" s="6" t="s">
        <v>0</v>
      </c>
      <c r="B27" s="6" t="s">
        <v>16</v>
      </c>
      <c r="C27" s="7" t="s">
        <v>17</v>
      </c>
      <c r="D27" s="8">
        <f>D28+D32</f>
        <v>93446856.789999962</v>
      </c>
      <c r="E27" s="8">
        <f t="shared" ref="E27" si="2">E28+E32</f>
        <v>0</v>
      </c>
      <c r="F27" s="8">
        <f>F28+F32</f>
        <v>0</v>
      </c>
    </row>
    <row r="28" spans="1:6" ht="15.75" outlineLevel="1">
      <c r="A28" s="6" t="s">
        <v>0</v>
      </c>
      <c r="B28" s="6" t="s">
        <v>42</v>
      </c>
      <c r="C28" s="7" t="s">
        <v>40</v>
      </c>
      <c r="D28" s="9">
        <f>D29</f>
        <v>-3277196043.46</v>
      </c>
      <c r="E28" s="9">
        <f>E29</f>
        <v>-2596462667.0700002</v>
      </c>
      <c r="F28" s="9">
        <f>F29</f>
        <v>-2520129360.9400001</v>
      </c>
    </row>
    <row r="29" spans="1:6" s="5" customFormat="1" ht="31.5" outlineLevel="2">
      <c r="A29" s="6" t="s">
        <v>0</v>
      </c>
      <c r="B29" s="6" t="s">
        <v>43</v>
      </c>
      <c r="C29" s="10" t="s">
        <v>44</v>
      </c>
      <c r="D29" s="9">
        <f t="shared" ref="D29:F29" si="3">D30</f>
        <v>-3277196043.46</v>
      </c>
      <c r="E29" s="9">
        <f t="shared" si="3"/>
        <v>-2596462667.0700002</v>
      </c>
      <c r="F29" s="9">
        <f t="shared" si="3"/>
        <v>-2520129360.9400001</v>
      </c>
    </row>
    <row r="30" spans="1:6" s="5" customFormat="1" ht="31.5" outlineLevel="2">
      <c r="A30" s="6" t="s">
        <v>0</v>
      </c>
      <c r="B30" s="6" t="s">
        <v>45</v>
      </c>
      <c r="C30" s="10" t="s">
        <v>38</v>
      </c>
      <c r="D30" s="9">
        <f>D31</f>
        <v>-3277196043.46</v>
      </c>
      <c r="E30" s="9">
        <f>E31</f>
        <v>-2596462667.0700002</v>
      </c>
      <c r="F30" s="9">
        <f>F31</f>
        <v>-2520129360.9400001</v>
      </c>
    </row>
    <row r="31" spans="1:6" ht="31.5" outlineLevel="3">
      <c r="A31" s="6" t="s">
        <v>0</v>
      </c>
      <c r="B31" s="6" t="s">
        <v>18</v>
      </c>
      <c r="C31" s="10" t="s">
        <v>19</v>
      </c>
      <c r="D31" s="9">
        <f>-3197030340.27-D18-D24</f>
        <v>-3277196043.46</v>
      </c>
      <c r="E31" s="9">
        <f>-2443471117.8-E17-E24</f>
        <v>-2596462667.0700002</v>
      </c>
      <c r="F31" s="9">
        <f>-2406258643-F17-F24</f>
        <v>-2520129360.9400001</v>
      </c>
    </row>
    <row r="32" spans="1:6" s="5" customFormat="1" ht="15.75" outlineLevel="3">
      <c r="A32" s="6" t="s">
        <v>0</v>
      </c>
      <c r="B32" s="6" t="s">
        <v>46</v>
      </c>
      <c r="C32" s="7" t="s">
        <v>41</v>
      </c>
      <c r="D32" s="9">
        <f t="shared" ref="D32:D33" si="4">D33</f>
        <v>3370642900.25</v>
      </c>
      <c r="E32" s="9">
        <f t="shared" ref="E32" si="5">E33</f>
        <v>2596462667.0700002</v>
      </c>
      <c r="F32" s="9">
        <f t="shared" ref="F32" si="6">F33</f>
        <v>2520129360.9400001</v>
      </c>
    </row>
    <row r="33" spans="1:6" ht="31.5" outlineLevel="3">
      <c r="A33" s="6" t="s">
        <v>0</v>
      </c>
      <c r="B33" s="6" t="s">
        <v>47</v>
      </c>
      <c r="C33" s="10" t="s">
        <v>49</v>
      </c>
      <c r="D33" s="9">
        <f t="shared" si="4"/>
        <v>3370642900.25</v>
      </c>
      <c r="E33" s="9">
        <f t="shared" ref="E33" si="7">E34</f>
        <v>2596462667.0700002</v>
      </c>
      <c r="F33" s="9">
        <f t="shared" ref="F33" si="8">F34</f>
        <v>2520129360.9400001</v>
      </c>
    </row>
    <row r="34" spans="1:6" ht="31.5">
      <c r="A34" s="6" t="s">
        <v>0</v>
      </c>
      <c r="B34" s="6" t="s">
        <v>48</v>
      </c>
      <c r="C34" s="10" t="s">
        <v>39</v>
      </c>
      <c r="D34" s="9">
        <f>D35</f>
        <v>3370642900.25</v>
      </c>
      <c r="E34" s="9">
        <f t="shared" ref="E34:F34" si="9">E35</f>
        <v>2596462667.0700002</v>
      </c>
      <c r="F34" s="9">
        <f t="shared" si="9"/>
        <v>2520129360.9400001</v>
      </c>
    </row>
    <row r="35" spans="1:6" ht="31.5">
      <c r="A35" s="6" t="s">
        <v>0</v>
      </c>
      <c r="B35" s="6" t="s">
        <v>20</v>
      </c>
      <c r="C35" s="10" t="s">
        <v>50</v>
      </c>
      <c r="D35" s="9">
        <f>3343615787.44+D20+D26</f>
        <v>3370642900.25</v>
      </c>
      <c r="E35" s="9">
        <f>2453324076.69+E20+E26</f>
        <v>2596462667.0700002</v>
      </c>
      <c r="F35" s="9">
        <f>2367137811.67+F20+F26</f>
        <v>2520129360.9400001</v>
      </c>
    </row>
  </sheetData>
  <mergeCells count="4">
    <mergeCell ref="A10:F10"/>
    <mergeCell ref="A13:B14"/>
    <mergeCell ref="C13:C14"/>
    <mergeCell ref="D13:F13"/>
  </mergeCells>
  <pageMargins left="1.1811023622047245" right="0.59055118110236227" top="0.78740157480314965" bottom="0.78740157480314965" header="0" footer="0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Комп</cp:lastModifiedBy>
  <cp:lastPrinted>2016-08-19T02:45:26Z</cp:lastPrinted>
  <dcterms:created xsi:type="dcterms:W3CDTF">2002-03-11T10:22:12Z</dcterms:created>
  <dcterms:modified xsi:type="dcterms:W3CDTF">2016-08-19T02:45:31Z</dcterms:modified>
</cp:coreProperties>
</file>