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КАИП!$26:$28</definedName>
    <definedName name="_xlnm.Print_Area" localSheetId="0">КАИП!$A$1:$L$68</definedName>
  </definedNames>
  <calcPr calcId="125725"/>
</workbook>
</file>

<file path=xl/calcChain.xml><?xml version="1.0" encoding="utf-8"?>
<calcChain xmlns="http://schemas.openxmlformats.org/spreadsheetml/2006/main">
  <c r="J51" i="3"/>
  <c r="L51"/>
  <c r="H51"/>
  <c r="J49"/>
  <c r="H49"/>
  <c r="J31"/>
  <c r="H31"/>
  <c r="L49"/>
  <c r="L30" s="1"/>
  <c r="J34"/>
  <c r="J33" s="1"/>
  <c r="H34"/>
  <c r="G18"/>
  <c r="L66"/>
  <c r="I20" s="1"/>
  <c r="J66"/>
  <c r="G20" s="1"/>
  <c r="H66"/>
  <c r="E20" s="1"/>
  <c r="L56"/>
  <c r="J56"/>
  <c r="H56"/>
  <c r="H37"/>
  <c r="E18" s="1"/>
  <c r="J39"/>
  <c r="H39"/>
  <c r="H52"/>
  <c r="E17" s="1"/>
  <c r="J52"/>
  <c r="G17" s="1"/>
  <c r="H36"/>
  <c r="L36"/>
  <c r="L32" s="1"/>
  <c r="L35"/>
  <c r="L31" s="1"/>
  <c r="L39"/>
  <c r="L52"/>
  <c r="E21" l="1"/>
  <c r="L33"/>
  <c r="G21"/>
  <c r="J48"/>
  <c r="L48"/>
  <c r="H32"/>
  <c r="J30"/>
  <c r="J32"/>
  <c r="H33"/>
  <c r="H30"/>
  <c r="H48"/>
  <c r="L29"/>
  <c r="I17"/>
  <c r="I21" s="1"/>
  <c r="H29" l="1"/>
  <c r="J29"/>
</calcChain>
</file>

<file path=xl/sharedStrings.xml><?xml version="1.0" encoding="utf-8"?>
<sst xmlns="http://schemas.openxmlformats.org/spreadsheetml/2006/main" count="157" uniqueCount="96">
  <si>
    <t>Итого</t>
  </si>
  <si>
    <t>КЦСР</t>
  </si>
  <si>
    <t>Ассигнования 2015  год</t>
  </si>
  <si>
    <t>Ассигнования 2016  год</t>
  </si>
  <si>
    <t>№ п/п</t>
  </si>
  <si>
    <t xml:space="preserve">Наименование </t>
  </si>
  <si>
    <t>к решению городского Совета депутатов</t>
  </si>
  <si>
    <t>рублей</t>
  </si>
  <si>
    <t>Муниципальная программа города Ачинска "Обеспечение доступным и комфортным жильем граждан"</t>
  </si>
  <si>
    <t>0428602</t>
  </si>
  <si>
    <t>0503</t>
  </si>
  <si>
    <t>Ассигнования 2017  год</t>
  </si>
  <si>
    <t>устройство уличного освещения в районах индивидуальной жилой застройки п. Мазуль, п. Восточный, района Ачинск-1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</si>
  <si>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</si>
  <si>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разработка проектно-сметной документации и экспертиза проектов строительства 2-х жилых домов по ул. Манкевича, 1 жилого дома по ул. Строителей</t>
  </si>
  <si>
    <t>обследование, разработка проектно-сметной документации и экпертиза проектов реконструкции жилого дома 59 микрорайона 1</t>
  </si>
  <si>
    <t>от  05.12.2014 № 66-455р</t>
  </si>
  <si>
    <t>Перечень строек и объектов
на 2015 год и плановый период 2016-2017 годов</t>
  </si>
  <si>
    <t>Бюджетная классификация</t>
  </si>
  <si>
    <t>ГРБС</t>
  </si>
  <si>
    <t>Р/Пр</t>
  </si>
  <si>
    <t>ВР</t>
  </si>
  <si>
    <t>1</t>
  </si>
  <si>
    <t>2</t>
  </si>
  <si>
    <t>3</t>
  </si>
  <si>
    <t>4</t>
  </si>
  <si>
    <t>8</t>
  </si>
  <si>
    <t>Год ввода</t>
  </si>
  <si>
    <t>Главный распорядитель бюджетных средств, муницпальная программа города Ачинска, объект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</si>
  <si>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</si>
  <si>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</si>
  <si>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</si>
  <si>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</si>
  <si>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</si>
  <si>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</si>
  <si>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</si>
  <si>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1611307</t>
  </si>
  <si>
    <t>414</t>
  </si>
  <si>
    <t>1611308</t>
  </si>
  <si>
    <t>1619602</t>
  </si>
  <si>
    <t>0502</t>
  </si>
  <si>
    <t>1648514</t>
  </si>
  <si>
    <t>0409</t>
  </si>
  <si>
    <t>1619502</t>
  </si>
  <si>
    <t>0400000</t>
  </si>
  <si>
    <t>Администрация города Ачинска</t>
  </si>
  <si>
    <t>строительство канализационного коллектора по ул. Ленина, д.6, 8</t>
  </si>
  <si>
    <t>730</t>
  </si>
  <si>
    <t>0418605</t>
  </si>
  <si>
    <t>9</t>
  </si>
  <si>
    <t>13</t>
  </si>
  <si>
    <t>14</t>
  </si>
  <si>
    <t>15</t>
  </si>
  <si>
    <t>16</t>
  </si>
  <si>
    <t>17</t>
  </si>
  <si>
    <t>18</t>
  </si>
  <si>
    <t>19</t>
  </si>
  <si>
    <t>2015/
2016</t>
  </si>
  <si>
    <t>Муниципальная программа города Ачинска "Молодежь города Ачинска в XXI веке"</t>
  </si>
  <si>
    <t>1000000</t>
  </si>
  <si>
    <t>0707</t>
  </si>
  <si>
    <t>1011311</t>
  </si>
  <si>
    <t>разработка проектно-сметной документации для строительства объекта "Центр инновационных молодежных технологий"</t>
  </si>
  <si>
    <t xml:space="preserve">строительство фонтана в сквере по ул. Назарова </t>
  </si>
  <si>
    <t>0428620</t>
  </si>
  <si>
    <t>20</t>
  </si>
  <si>
    <t>21</t>
  </si>
  <si>
    <t>22</t>
  </si>
  <si>
    <t>2015</t>
  </si>
  <si>
    <t>разработка проектной документации, экспертиза проектов для строительства объектов инженерной и транспортной инфраструктуры в районах малоэтажной застройки "Зеленая горка"</t>
  </si>
  <si>
    <t>строительство муниципальных объектов коммунальной инфраструктуры в районах малоэтажной застройки "Зеленая горка"</t>
  </si>
  <si>
    <t>строительство муниципальных объектов транспортной инфраструктуры в районах малоэтажной застройки "Зеленая горка"</t>
  </si>
  <si>
    <t>2016/
2017</t>
  </si>
  <si>
    <t>23</t>
  </si>
  <si>
    <t>24</t>
  </si>
  <si>
    <t>25</t>
  </si>
  <si>
    <t>Приложение 10</t>
  </si>
  <si>
    <t>Приложение 11</t>
  </si>
  <si>
    <t>приобретение жилых помещений у организаций застройщиков для обеспечения мероприятий по переселению граждан из аварийного жилищного фонда</t>
  </si>
  <si>
    <t>строительство 6-х жилых домов: 1 жилого дома по ул. 40 лет ВЛКСМ, 2-х жилых домов по ул. Манкевича, 1 жилого дома по ул. Строителей - 2015-2016 годы, 
строительство 2-х жилых домов в Юго-Восточном районе - 2016-2017 годы</t>
  </si>
  <si>
    <t>26</t>
  </si>
  <si>
    <t xml:space="preserve">авторский надзор за строительством 1 жилого дома по ул. 40 лет ВЛКСМ,                 1 жилого дома по ул. Строителей, 2 жилых домов по ул. Манкевича </t>
  </si>
  <si>
    <t>0909</t>
  </si>
  <si>
    <t>2016-
2017</t>
  </si>
  <si>
    <t>Муниципальная программа города Ачинска "Развитие образования"</t>
  </si>
  <si>
    <t>0200000</t>
  </si>
  <si>
    <t xml:space="preserve">приобретение жилых помещений по решению суда </t>
  </si>
  <si>
    <t>1004</t>
  </si>
  <si>
    <t>0235082</t>
  </si>
  <si>
    <t>0237587</t>
  </si>
  <si>
    <t>приобретение дополнительных площадей жилых помещений для обеспечения мероприятий по переселению граждан из аварийного жилищного фонда</t>
  </si>
  <si>
    <t>приобретение жилых помещений для врачей специалистов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</si>
  <si>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</si>
  <si>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</si>
  <si>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приобретение 1/2 доли жилого помещения ул. Чкалова, д.16, кв. 60</t>
  </si>
  <si>
    <t>от  04.12.2015 № 5-22р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</si>
</sst>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9">
    <xf numFmtId="0" fontId="0" fillId="0" borderId="0" xfId="0"/>
    <xf numFmtId="2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 indent="2"/>
    </xf>
    <xf numFmtId="0" fontId="3" fillId="2" borderId="0" xfId="1" applyFont="1" applyFill="1" applyAlignment="1" applyProtection="1">
      <alignment horizontal="left" vertical="top" indent="6"/>
      <protection locked="0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/>
    <xf numFmtId="4" fontId="2" fillId="2" borderId="1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0" fontId="2" fillId="2" borderId="0" xfId="0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1" fontId="2" fillId="2" borderId="10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68"/>
  <sheetViews>
    <sheetView showGridLines="0" tabSelected="1" view="pageBreakPreview" zoomScale="90" zoomScaleNormal="80" zoomScaleSheetLayoutView="90" workbookViewId="0">
      <selection activeCell="H4" sqref="H4"/>
    </sheetView>
  </sheetViews>
  <sheetFormatPr defaultRowHeight="12.75" customHeight="1" outlineLevelRow="1"/>
  <cols>
    <col min="1" max="1" width="5.140625" style="6" customWidth="1"/>
    <col min="2" max="2" width="47" style="7" customWidth="1"/>
    <col min="3" max="3" width="8" style="7" customWidth="1"/>
    <col min="4" max="4" width="8.28515625" style="7" customWidth="1"/>
    <col min="5" max="5" width="12.42578125" style="7" customWidth="1"/>
    <col min="6" max="6" width="7" style="7" customWidth="1"/>
    <col min="7" max="7" width="8.5703125" style="7" customWidth="1"/>
    <col min="8" max="8" width="12.85546875" style="7" customWidth="1"/>
    <col min="9" max="9" width="9.5703125" style="7" customWidth="1"/>
    <col min="10" max="10" width="10.140625" style="7" customWidth="1"/>
    <col min="11" max="11" width="11" style="7" customWidth="1"/>
    <col min="12" max="12" width="19.28515625" style="7" customWidth="1"/>
    <col min="13" max="16384" width="9.140625" style="7"/>
  </cols>
  <sheetData>
    <row r="1" spans="1:12" ht="18.75">
      <c r="H1" s="8" t="s">
        <v>76</v>
      </c>
    </row>
    <row r="2" spans="1:12" ht="18.75">
      <c r="H2" s="8" t="s">
        <v>6</v>
      </c>
    </row>
    <row r="3" spans="1:12" ht="18.75">
      <c r="H3" s="8" t="s">
        <v>95</v>
      </c>
    </row>
    <row r="4" spans="1:12" ht="18.75"/>
    <row r="5" spans="1:12" ht="18.75"/>
    <row r="6" spans="1:12" ht="18.75">
      <c r="A6" s="7"/>
      <c r="H6" s="8" t="s">
        <v>77</v>
      </c>
    </row>
    <row r="7" spans="1:12" ht="18.75">
      <c r="A7" s="7"/>
      <c r="F7" s="9"/>
      <c r="G7" s="9"/>
      <c r="H7" s="8" t="s">
        <v>6</v>
      </c>
    </row>
    <row r="8" spans="1:12" ht="18.75">
      <c r="A8" s="7"/>
      <c r="F8" s="9"/>
      <c r="G8" s="9"/>
      <c r="H8" s="8" t="s">
        <v>16</v>
      </c>
    </row>
    <row r="9" spans="1:12" ht="18.75"/>
    <row r="10" spans="1:12" s="10" customFormat="1" ht="18.75"/>
    <row r="11" spans="1:12" s="10" customFormat="1" ht="13.35" customHeight="1"/>
    <row r="12" spans="1:12" s="10" customFormat="1" ht="42.75" customHeight="1">
      <c r="A12" s="68" t="s">
        <v>17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10" customFormat="1" ht="29.25" customHeight="1">
      <c r="A13" s="11"/>
      <c r="B13" s="6"/>
      <c r="C13" s="6"/>
      <c r="D13" s="6"/>
      <c r="E13" s="6"/>
    </row>
    <row r="14" spans="1:12" s="10" customFormat="1" ht="18.75">
      <c r="J14" s="12" t="s">
        <v>7</v>
      </c>
    </row>
    <row r="15" spans="1:12" ht="66.75" customHeight="1">
      <c r="A15" s="13" t="s">
        <v>4</v>
      </c>
      <c r="B15" s="64" t="s">
        <v>5</v>
      </c>
      <c r="C15" s="69"/>
      <c r="D15" s="65"/>
      <c r="E15" s="56" t="s">
        <v>2</v>
      </c>
      <c r="F15" s="56"/>
      <c r="G15" s="56" t="s">
        <v>3</v>
      </c>
      <c r="H15" s="56"/>
      <c r="I15" s="56" t="s">
        <v>11</v>
      </c>
      <c r="J15" s="56"/>
    </row>
    <row r="16" spans="1:12" ht="18.75">
      <c r="A16" s="13"/>
      <c r="B16" s="64" t="s">
        <v>22</v>
      </c>
      <c r="C16" s="69"/>
      <c r="D16" s="65"/>
      <c r="E16" s="56" t="s">
        <v>23</v>
      </c>
      <c r="F16" s="56"/>
      <c r="G16" s="56" t="s">
        <v>24</v>
      </c>
      <c r="H16" s="56"/>
      <c r="I16" s="56" t="s">
        <v>25</v>
      </c>
      <c r="J16" s="56"/>
    </row>
    <row r="17" spans="1:12" ht="71.25" customHeight="1">
      <c r="A17" s="4">
        <v>1</v>
      </c>
      <c r="B17" s="41" t="s">
        <v>13</v>
      </c>
      <c r="C17" s="42"/>
      <c r="D17" s="43"/>
      <c r="E17" s="44">
        <f>H52</f>
        <v>10196218.940000001</v>
      </c>
      <c r="F17" s="45"/>
      <c r="G17" s="44">
        <f>J52</f>
        <v>12006097.880000001</v>
      </c>
      <c r="H17" s="45"/>
      <c r="I17" s="38">
        <f t="shared" ref="I17" si="0">L52</f>
        <v>0</v>
      </c>
      <c r="J17" s="38"/>
    </row>
    <row r="18" spans="1:12" ht="45.75" customHeight="1">
      <c r="A18" s="4">
        <v>2</v>
      </c>
      <c r="B18" s="41" t="s">
        <v>58</v>
      </c>
      <c r="C18" s="42"/>
      <c r="D18" s="43"/>
      <c r="E18" s="44">
        <f>H37</f>
        <v>705000</v>
      </c>
      <c r="F18" s="45"/>
      <c r="G18" s="44">
        <f>J37</f>
        <v>3826702.4</v>
      </c>
      <c r="H18" s="45"/>
      <c r="I18" s="44">
        <v>0</v>
      </c>
      <c r="J18" s="45"/>
    </row>
    <row r="19" spans="1:12" ht="56.25" customHeight="1" outlineLevel="1">
      <c r="A19" s="4">
        <v>3</v>
      </c>
      <c r="B19" s="41" t="s">
        <v>8</v>
      </c>
      <c r="C19" s="42"/>
      <c r="D19" s="43"/>
      <c r="E19" s="38">
        <v>216252850.94999999</v>
      </c>
      <c r="F19" s="38"/>
      <c r="G19" s="38">
        <v>753881653.13999999</v>
      </c>
      <c r="H19" s="38"/>
      <c r="I19" s="38">
        <v>42649480.82</v>
      </c>
      <c r="J19" s="38"/>
    </row>
    <row r="20" spans="1:12" ht="42" customHeight="1" outlineLevel="1">
      <c r="A20" s="4">
        <v>4</v>
      </c>
      <c r="B20" s="41" t="s">
        <v>84</v>
      </c>
      <c r="C20" s="42"/>
      <c r="D20" s="43"/>
      <c r="E20" s="38">
        <f>H66</f>
        <v>19060200</v>
      </c>
      <c r="F20" s="38"/>
      <c r="G20" s="38">
        <f t="shared" ref="G20" si="1">J66</f>
        <v>32255600</v>
      </c>
      <c r="H20" s="38"/>
      <c r="I20" s="38">
        <f t="shared" ref="I20" si="2">L66</f>
        <v>29323300</v>
      </c>
      <c r="J20" s="38"/>
    </row>
    <row r="21" spans="1:12" ht="18.75">
      <c r="A21" s="70" t="s">
        <v>0</v>
      </c>
      <c r="B21" s="71"/>
      <c r="C21" s="71"/>
      <c r="D21" s="72"/>
      <c r="E21" s="38">
        <f>E17+E19+E18+E20</f>
        <v>246214269.88999999</v>
      </c>
      <c r="F21" s="38"/>
      <c r="G21" s="38">
        <f t="shared" ref="G21" si="3">G17+G19+G18+G20</f>
        <v>801970053.41999996</v>
      </c>
      <c r="H21" s="38"/>
      <c r="I21" s="38">
        <f t="shared" ref="I21" si="4">I17+I19+I18+I20</f>
        <v>71972780.819999993</v>
      </c>
      <c r="J21" s="38"/>
    </row>
    <row r="22" spans="1:12" ht="18.75">
      <c r="E22" s="35"/>
      <c r="F22" s="35"/>
      <c r="G22" s="35"/>
      <c r="H22" s="35"/>
      <c r="I22" s="35"/>
      <c r="J22" s="35"/>
    </row>
    <row r="23" spans="1:12" ht="18.75"/>
    <row r="24" spans="1:12" ht="15.75" customHeight="1">
      <c r="A24" s="11"/>
      <c r="B24" s="11"/>
      <c r="C24" s="11"/>
      <c r="D24" s="11"/>
      <c r="E24" s="11"/>
    </row>
    <row r="25" spans="1:12" ht="18.75">
      <c r="L25" s="12" t="s">
        <v>7</v>
      </c>
    </row>
    <row r="26" spans="1:12" ht="36.75" customHeight="1">
      <c r="A26" s="73" t="s">
        <v>4</v>
      </c>
      <c r="B26" s="56" t="s">
        <v>28</v>
      </c>
      <c r="C26" s="56" t="s">
        <v>18</v>
      </c>
      <c r="D26" s="56"/>
      <c r="E26" s="56"/>
      <c r="F26" s="56"/>
      <c r="G26" s="56" t="s">
        <v>27</v>
      </c>
      <c r="H26" s="60" t="s">
        <v>2</v>
      </c>
      <c r="I26" s="61"/>
      <c r="J26" s="60" t="s">
        <v>3</v>
      </c>
      <c r="K26" s="61"/>
      <c r="L26" s="56" t="s">
        <v>11</v>
      </c>
    </row>
    <row r="27" spans="1:12" ht="36.75" customHeight="1">
      <c r="A27" s="73"/>
      <c r="B27" s="56"/>
      <c r="C27" s="14" t="s">
        <v>19</v>
      </c>
      <c r="D27" s="14" t="s">
        <v>20</v>
      </c>
      <c r="E27" s="14" t="s">
        <v>1</v>
      </c>
      <c r="F27" s="4" t="s">
        <v>21</v>
      </c>
      <c r="G27" s="56"/>
      <c r="H27" s="62"/>
      <c r="I27" s="63"/>
      <c r="J27" s="62"/>
      <c r="K27" s="63"/>
      <c r="L27" s="56"/>
    </row>
    <row r="28" spans="1:12" ht="18.75">
      <c r="A28" s="15"/>
      <c r="B28" s="14" t="s">
        <v>22</v>
      </c>
      <c r="C28" s="14" t="s">
        <v>23</v>
      </c>
      <c r="D28" s="14" t="s">
        <v>24</v>
      </c>
      <c r="E28" s="14" t="s">
        <v>25</v>
      </c>
      <c r="F28" s="4">
        <v>5</v>
      </c>
      <c r="G28" s="4">
        <v>6</v>
      </c>
      <c r="H28" s="58">
        <v>7</v>
      </c>
      <c r="I28" s="59"/>
      <c r="J28" s="64" t="s">
        <v>26</v>
      </c>
      <c r="K28" s="65"/>
      <c r="L28" s="37" t="s">
        <v>49</v>
      </c>
    </row>
    <row r="29" spans="1:12" ht="25.5" customHeight="1">
      <c r="A29" s="15">
        <v>1</v>
      </c>
      <c r="B29" s="57" t="s">
        <v>29</v>
      </c>
      <c r="C29" s="57"/>
      <c r="D29" s="57"/>
      <c r="E29" s="57"/>
      <c r="F29" s="57"/>
      <c r="G29" s="57"/>
      <c r="H29" s="44">
        <f>H30+H31+H32</f>
        <v>246214269.89000002</v>
      </c>
      <c r="I29" s="45"/>
      <c r="J29" s="44">
        <f>J30+J31+J32</f>
        <v>801970053.42000008</v>
      </c>
      <c r="K29" s="45"/>
      <c r="L29" s="36">
        <f>L30+L31+L32</f>
        <v>71972780.819999993</v>
      </c>
    </row>
    <row r="30" spans="1:12" ht="18.75">
      <c r="A30" s="15">
        <v>2</v>
      </c>
      <c r="B30" s="16" t="s">
        <v>30</v>
      </c>
      <c r="C30" s="16"/>
      <c r="D30" s="16"/>
      <c r="E30" s="16"/>
      <c r="F30" s="16"/>
      <c r="G30" s="16"/>
      <c r="H30" s="44">
        <f>H34+H49</f>
        <v>59056076.380000003</v>
      </c>
      <c r="I30" s="45"/>
      <c r="J30" s="44">
        <f>J34+J49</f>
        <v>22875925.219999999</v>
      </c>
      <c r="K30" s="45"/>
      <c r="L30" s="36">
        <f>L34+L49</f>
        <v>0</v>
      </c>
    </row>
    <row r="31" spans="1:12" ht="18.75">
      <c r="A31" s="15">
        <v>3</v>
      </c>
      <c r="B31" s="16" t="s">
        <v>31</v>
      </c>
      <c r="C31" s="16"/>
      <c r="D31" s="16"/>
      <c r="E31" s="16"/>
      <c r="F31" s="16"/>
      <c r="G31" s="16"/>
      <c r="H31" s="44">
        <f t="shared" ref="H31:L32" si="5">H35+H50</f>
        <v>115598052.55</v>
      </c>
      <c r="I31" s="45"/>
      <c r="J31" s="44">
        <f t="shared" si="5"/>
        <v>484659124.97000003</v>
      </c>
      <c r="K31" s="45"/>
      <c r="L31" s="36">
        <f t="shared" si="5"/>
        <v>43671028.850000001</v>
      </c>
    </row>
    <row r="32" spans="1:12" ht="18.75">
      <c r="A32" s="15">
        <v>4</v>
      </c>
      <c r="B32" s="16" t="s">
        <v>32</v>
      </c>
      <c r="C32" s="16"/>
      <c r="D32" s="16"/>
      <c r="E32" s="16"/>
      <c r="F32" s="16"/>
      <c r="G32" s="16"/>
      <c r="H32" s="44">
        <f t="shared" si="5"/>
        <v>71560140.960000008</v>
      </c>
      <c r="I32" s="45"/>
      <c r="J32" s="44">
        <f t="shared" si="5"/>
        <v>294435003.23000002</v>
      </c>
      <c r="K32" s="45"/>
      <c r="L32" s="36">
        <f t="shared" si="5"/>
        <v>28301751.969999999</v>
      </c>
    </row>
    <row r="33" spans="1:12" ht="37.5">
      <c r="A33" s="15">
        <v>5</v>
      </c>
      <c r="B33" s="16" t="s">
        <v>33</v>
      </c>
      <c r="C33" s="14" t="s">
        <v>34</v>
      </c>
      <c r="D33" s="16"/>
      <c r="E33" s="16"/>
      <c r="F33" s="16"/>
      <c r="G33" s="16"/>
      <c r="H33" s="44">
        <f>H34+H35+H36</f>
        <v>128776519.15000001</v>
      </c>
      <c r="I33" s="45"/>
      <c r="J33" s="44">
        <f>J34+J35+J36</f>
        <v>364015530.17000002</v>
      </c>
      <c r="K33" s="45"/>
      <c r="L33" s="36">
        <f>L34+L35+L36</f>
        <v>0</v>
      </c>
    </row>
    <row r="34" spans="1:12" ht="18.75">
      <c r="A34" s="15">
        <v>6</v>
      </c>
      <c r="B34" s="16" t="s">
        <v>30</v>
      </c>
      <c r="C34" s="16"/>
      <c r="D34" s="16"/>
      <c r="E34" s="16"/>
      <c r="F34" s="16"/>
      <c r="G34" s="16"/>
      <c r="H34" s="44">
        <f>H38+H40+H41+H42+H45+H46+H47+3804241.88</f>
        <v>10076094.5</v>
      </c>
      <c r="I34" s="45"/>
      <c r="J34" s="44">
        <f>J38+J40+J41+J42+J45+J46+J47</f>
        <v>8238129.7699999996</v>
      </c>
      <c r="K34" s="45"/>
      <c r="L34" s="36">
        <v>0</v>
      </c>
    </row>
    <row r="35" spans="1:12" ht="18.75">
      <c r="A35" s="15">
        <v>7</v>
      </c>
      <c r="B35" s="16" t="s">
        <v>31</v>
      </c>
      <c r="C35" s="16"/>
      <c r="D35" s="16"/>
      <c r="E35" s="16"/>
      <c r="F35" s="16"/>
      <c r="G35" s="16"/>
      <c r="H35" s="44">
        <v>72747576.689999998</v>
      </c>
      <c r="I35" s="45"/>
      <c r="J35" s="38">
        <v>224139762.25</v>
      </c>
      <c r="K35" s="38"/>
      <c r="L35" s="36">
        <f>L43</f>
        <v>0</v>
      </c>
    </row>
    <row r="36" spans="1:12" ht="18.75">
      <c r="A36" s="15">
        <v>8</v>
      </c>
      <c r="B36" s="16" t="s">
        <v>32</v>
      </c>
      <c r="C36" s="16"/>
      <c r="D36" s="16"/>
      <c r="E36" s="16"/>
      <c r="F36" s="16"/>
      <c r="G36" s="16"/>
      <c r="H36" s="44">
        <f>H44</f>
        <v>45952847.960000001</v>
      </c>
      <c r="I36" s="67"/>
      <c r="J36" s="38">
        <v>131637638.15000001</v>
      </c>
      <c r="K36" s="66"/>
      <c r="L36" s="36">
        <f>L44</f>
        <v>0</v>
      </c>
    </row>
    <row r="37" spans="1:12" ht="56.25">
      <c r="A37" s="15">
        <v>9</v>
      </c>
      <c r="B37" s="16" t="s">
        <v>58</v>
      </c>
      <c r="C37" s="16"/>
      <c r="D37" s="16"/>
      <c r="E37" s="16" t="s">
        <v>59</v>
      </c>
      <c r="F37" s="16"/>
      <c r="G37" s="16"/>
      <c r="H37" s="44">
        <f>H38</f>
        <v>705000</v>
      </c>
      <c r="I37" s="45"/>
      <c r="J37" s="44">
        <v>3826702.4</v>
      </c>
      <c r="K37" s="45"/>
      <c r="L37" s="36">
        <v>0</v>
      </c>
    </row>
    <row r="38" spans="1:12" ht="75">
      <c r="A38" s="15">
        <v>10</v>
      </c>
      <c r="B38" s="16" t="s">
        <v>62</v>
      </c>
      <c r="C38" s="14" t="s">
        <v>34</v>
      </c>
      <c r="D38" s="14" t="s">
        <v>60</v>
      </c>
      <c r="E38" s="14" t="s">
        <v>61</v>
      </c>
      <c r="F38" s="14" t="s">
        <v>37</v>
      </c>
      <c r="G38" s="16"/>
      <c r="H38" s="44">
        <v>705000</v>
      </c>
      <c r="I38" s="45"/>
      <c r="J38" s="44">
        <v>3826702.4</v>
      </c>
      <c r="K38" s="45"/>
      <c r="L38" s="36">
        <v>0</v>
      </c>
    </row>
    <row r="39" spans="1:12" ht="56.25">
      <c r="A39" s="15">
        <v>11</v>
      </c>
      <c r="B39" s="16" t="s">
        <v>8</v>
      </c>
      <c r="C39" s="17"/>
      <c r="D39" s="17"/>
      <c r="E39" s="18">
        <v>1600000</v>
      </c>
      <c r="F39" s="19"/>
      <c r="G39" s="19"/>
      <c r="H39" s="46">
        <f>H40+H41+H42+H43+H44+H46+H47+H45</f>
        <v>128071519.15000001</v>
      </c>
      <c r="I39" s="47"/>
      <c r="J39" s="46">
        <f>J40+J41+J42+J43+J44+J46+J47+J45</f>
        <v>360188827.76999998</v>
      </c>
      <c r="K39" s="47"/>
      <c r="L39" s="20">
        <f>L40+L41+L43+L44+L46+L47</f>
        <v>0</v>
      </c>
    </row>
    <row r="40" spans="1:12" ht="93.75">
      <c r="A40" s="15">
        <v>12</v>
      </c>
      <c r="B40" s="1" t="s">
        <v>14</v>
      </c>
      <c r="C40" s="3" t="s">
        <v>34</v>
      </c>
      <c r="D40" s="3" t="s">
        <v>35</v>
      </c>
      <c r="E40" s="3" t="s">
        <v>36</v>
      </c>
      <c r="F40" s="4" t="s">
        <v>37</v>
      </c>
      <c r="G40" s="19"/>
      <c r="H40" s="44">
        <v>4459579.37</v>
      </c>
      <c r="I40" s="45"/>
      <c r="J40" s="44">
        <v>2034134.82</v>
      </c>
      <c r="K40" s="45"/>
      <c r="L40" s="20">
        <v>0</v>
      </c>
    </row>
    <row r="41" spans="1:12" ht="75">
      <c r="A41" s="14" t="s">
        <v>50</v>
      </c>
      <c r="B41" s="1" t="s">
        <v>15</v>
      </c>
      <c r="C41" s="2" t="s">
        <v>34</v>
      </c>
      <c r="D41" s="2" t="s">
        <v>35</v>
      </c>
      <c r="E41" s="3" t="s">
        <v>38</v>
      </c>
      <c r="F41" s="4" t="s">
        <v>37</v>
      </c>
      <c r="G41" s="19"/>
      <c r="H41" s="44">
        <v>962273.25</v>
      </c>
      <c r="I41" s="45"/>
      <c r="J41" s="44">
        <v>663577.30000000005</v>
      </c>
      <c r="K41" s="45"/>
      <c r="L41" s="20">
        <v>0</v>
      </c>
    </row>
    <row r="42" spans="1:12" ht="99" customHeight="1">
      <c r="A42" s="21" t="s">
        <v>51</v>
      </c>
      <c r="B42" s="1" t="s">
        <v>69</v>
      </c>
      <c r="C42" s="18">
        <v>133</v>
      </c>
      <c r="D42" s="2" t="s">
        <v>40</v>
      </c>
      <c r="E42" s="14">
        <v>1641310</v>
      </c>
      <c r="F42" s="4">
        <v>414</v>
      </c>
      <c r="G42" s="19"/>
      <c r="H42" s="44">
        <v>145000</v>
      </c>
      <c r="I42" s="45"/>
      <c r="J42" s="44">
        <v>0</v>
      </c>
      <c r="K42" s="45"/>
      <c r="L42" s="20">
        <v>0</v>
      </c>
    </row>
    <row r="43" spans="1:12" ht="58.5" customHeight="1">
      <c r="A43" s="54" t="s">
        <v>52</v>
      </c>
      <c r="B43" s="74" t="s">
        <v>79</v>
      </c>
      <c r="C43" s="2" t="s">
        <v>34</v>
      </c>
      <c r="D43" s="2" t="s">
        <v>35</v>
      </c>
      <c r="E43" s="3" t="s">
        <v>39</v>
      </c>
      <c r="F43" s="4" t="s">
        <v>37</v>
      </c>
      <c r="G43" s="13" t="s">
        <v>72</v>
      </c>
      <c r="H43" s="44">
        <v>76551818.569999993</v>
      </c>
      <c r="I43" s="45"/>
      <c r="J43" s="44">
        <v>224139762.25</v>
      </c>
      <c r="K43" s="45"/>
      <c r="L43" s="20">
        <v>0</v>
      </c>
    </row>
    <row r="44" spans="1:12" ht="84" customHeight="1">
      <c r="A44" s="55"/>
      <c r="B44" s="74"/>
      <c r="C44" s="2" t="s">
        <v>34</v>
      </c>
      <c r="D44" s="3" t="s">
        <v>35</v>
      </c>
      <c r="E44" s="4" t="s">
        <v>43</v>
      </c>
      <c r="F44" s="2" t="s">
        <v>37</v>
      </c>
      <c r="G44" s="30" t="s">
        <v>83</v>
      </c>
      <c r="H44" s="44">
        <v>45952847.960000001</v>
      </c>
      <c r="I44" s="45"/>
      <c r="J44" s="44">
        <v>131637638.15000001</v>
      </c>
      <c r="K44" s="45"/>
      <c r="L44" s="20">
        <v>0</v>
      </c>
    </row>
    <row r="45" spans="1:12" ht="75">
      <c r="A45" s="25" t="s">
        <v>53</v>
      </c>
      <c r="B45" s="1" t="s">
        <v>81</v>
      </c>
      <c r="C45" s="2" t="s">
        <v>34</v>
      </c>
      <c r="D45" s="24" t="s">
        <v>35</v>
      </c>
      <c r="E45" s="4">
        <v>1611317</v>
      </c>
      <c r="F45" s="2" t="s">
        <v>37</v>
      </c>
      <c r="G45" s="26"/>
      <c r="H45" s="44">
        <v>0</v>
      </c>
      <c r="I45" s="45"/>
      <c r="J45" s="44">
        <v>1108315.25</v>
      </c>
      <c r="K45" s="45"/>
      <c r="L45" s="20">
        <v>0</v>
      </c>
    </row>
    <row r="46" spans="1:12" ht="78.75" customHeight="1">
      <c r="A46" s="27" t="s">
        <v>54</v>
      </c>
      <c r="B46" s="1" t="s">
        <v>70</v>
      </c>
      <c r="C46" s="2" t="s">
        <v>34</v>
      </c>
      <c r="D46" s="2" t="s">
        <v>40</v>
      </c>
      <c r="E46" s="3" t="s">
        <v>41</v>
      </c>
      <c r="F46" s="4" t="s">
        <v>37</v>
      </c>
      <c r="G46" s="4">
        <v>2017</v>
      </c>
      <c r="H46" s="44">
        <v>0</v>
      </c>
      <c r="I46" s="45"/>
      <c r="J46" s="44">
        <v>302700</v>
      </c>
      <c r="K46" s="45"/>
      <c r="L46" s="5">
        <v>0</v>
      </c>
    </row>
    <row r="47" spans="1:12" ht="66.75" customHeight="1">
      <c r="A47" s="27" t="s">
        <v>55</v>
      </c>
      <c r="B47" s="1" t="s">
        <v>71</v>
      </c>
      <c r="C47" s="2" t="s">
        <v>34</v>
      </c>
      <c r="D47" s="2" t="s">
        <v>42</v>
      </c>
      <c r="E47" s="3" t="s">
        <v>41</v>
      </c>
      <c r="F47" s="4" t="s">
        <v>37</v>
      </c>
      <c r="G47" s="4">
        <v>2017</v>
      </c>
      <c r="H47" s="44">
        <v>0</v>
      </c>
      <c r="I47" s="45"/>
      <c r="J47" s="44">
        <v>302700</v>
      </c>
      <c r="K47" s="45"/>
      <c r="L47" s="22">
        <v>0</v>
      </c>
    </row>
    <row r="48" spans="1:12" ht="21" customHeight="1">
      <c r="A48" s="27" t="s">
        <v>56</v>
      </c>
      <c r="B48" s="1" t="s">
        <v>45</v>
      </c>
      <c r="C48" s="18">
        <v>730</v>
      </c>
      <c r="D48" s="2"/>
      <c r="E48" s="3"/>
      <c r="F48" s="4"/>
      <c r="G48" s="4"/>
      <c r="H48" s="44">
        <f>H49+H50+H51</f>
        <v>117437750.74000001</v>
      </c>
      <c r="I48" s="45"/>
      <c r="J48" s="44">
        <f>J49+J50+J51</f>
        <v>437954523.25</v>
      </c>
      <c r="K48" s="45"/>
      <c r="L48" s="36">
        <f>L49+L50+L51</f>
        <v>71972780.819999993</v>
      </c>
    </row>
    <row r="49" spans="1:12" ht="21.75" customHeight="1">
      <c r="A49" s="27" t="s">
        <v>65</v>
      </c>
      <c r="B49" s="16" t="s">
        <v>30</v>
      </c>
      <c r="C49" s="2"/>
      <c r="D49" s="2"/>
      <c r="E49" s="3"/>
      <c r="F49" s="4"/>
      <c r="G49" s="4"/>
      <c r="H49" s="44">
        <f>H53+H54+H55+H61+H62+H63+H64+H65+1023213.64</f>
        <v>48979981.880000003</v>
      </c>
      <c r="I49" s="45"/>
      <c r="J49" s="44">
        <f>J53+J54+J55+J61+J62+J63+J64+2631697.57</f>
        <v>14637795.450000001</v>
      </c>
      <c r="K49" s="45"/>
      <c r="L49" s="36">
        <f>L53+L54+L55+L61+L62+L63+L64</f>
        <v>0</v>
      </c>
    </row>
    <row r="50" spans="1:12" ht="21.75" customHeight="1">
      <c r="A50" s="27" t="s">
        <v>66</v>
      </c>
      <c r="B50" s="16" t="s">
        <v>31</v>
      </c>
      <c r="C50" s="2"/>
      <c r="D50" s="2"/>
      <c r="E50" s="3"/>
      <c r="F50" s="4"/>
      <c r="G50" s="4"/>
      <c r="H50" s="44">
        <v>42850475.859999999</v>
      </c>
      <c r="I50" s="45"/>
      <c r="J50" s="44">
        <v>260519362.72</v>
      </c>
      <c r="K50" s="45"/>
      <c r="L50" s="36">
        <v>43671028.850000001</v>
      </c>
    </row>
    <row r="51" spans="1:12" ht="21.75" customHeight="1">
      <c r="A51" s="27" t="s">
        <v>67</v>
      </c>
      <c r="B51" s="16" t="s">
        <v>32</v>
      </c>
      <c r="C51" s="2"/>
      <c r="D51" s="2"/>
      <c r="E51" s="3"/>
      <c r="F51" s="4"/>
      <c r="G51" s="4"/>
      <c r="H51" s="44">
        <f>H57+H67+H58</f>
        <v>25607293</v>
      </c>
      <c r="I51" s="45"/>
      <c r="J51" s="44">
        <f t="shared" ref="J51" si="6">J57+J67+J58</f>
        <v>162797365.07999998</v>
      </c>
      <c r="K51" s="45"/>
      <c r="L51" s="36">
        <f t="shared" ref="L51" si="7">L57+L67+L58</f>
        <v>28301751.969999999</v>
      </c>
    </row>
    <row r="52" spans="1:12" ht="93.75">
      <c r="A52" s="27" t="s">
        <v>73</v>
      </c>
      <c r="B52" s="1" t="s">
        <v>13</v>
      </c>
      <c r="C52" s="2"/>
      <c r="D52" s="2"/>
      <c r="E52" s="14" t="s">
        <v>44</v>
      </c>
      <c r="F52" s="4"/>
      <c r="G52" s="4"/>
      <c r="H52" s="46">
        <f>H53+H54+H55</f>
        <v>10196218.940000001</v>
      </c>
      <c r="I52" s="47"/>
      <c r="J52" s="46">
        <f>J53+J54+J55</f>
        <v>12006097.880000001</v>
      </c>
      <c r="K52" s="47"/>
      <c r="L52" s="22">
        <f>L53+L54</f>
        <v>0</v>
      </c>
    </row>
    <row r="53" spans="1:12" ht="37.5">
      <c r="A53" s="27" t="s">
        <v>74</v>
      </c>
      <c r="B53" s="1" t="s">
        <v>46</v>
      </c>
      <c r="C53" s="2" t="s">
        <v>47</v>
      </c>
      <c r="D53" s="2" t="s">
        <v>40</v>
      </c>
      <c r="E53" s="4" t="s">
        <v>48</v>
      </c>
      <c r="F53" s="4" t="s">
        <v>37</v>
      </c>
      <c r="G53" s="4">
        <v>2015</v>
      </c>
      <c r="H53" s="44">
        <v>1380000</v>
      </c>
      <c r="I53" s="45"/>
      <c r="J53" s="52">
        <v>0</v>
      </c>
      <c r="K53" s="53"/>
      <c r="L53" s="18">
        <v>0</v>
      </c>
    </row>
    <row r="54" spans="1:12" ht="75">
      <c r="A54" s="27" t="s">
        <v>75</v>
      </c>
      <c r="B54" s="1" t="s">
        <v>12</v>
      </c>
      <c r="C54" s="2" t="s">
        <v>47</v>
      </c>
      <c r="D54" s="2" t="s">
        <v>10</v>
      </c>
      <c r="E54" s="4" t="s">
        <v>9</v>
      </c>
      <c r="F54" s="4" t="s">
        <v>37</v>
      </c>
      <c r="G54" s="13" t="s">
        <v>57</v>
      </c>
      <c r="H54" s="44">
        <v>5384937.2000000002</v>
      </c>
      <c r="I54" s="45"/>
      <c r="J54" s="44">
        <v>12006097.880000001</v>
      </c>
      <c r="K54" s="45"/>
      <c r="L54" s="18">
        <v>0</v>
      </c>
    </row>
    <row r="55" spans="1:12" ht="37.5">
      <c r="A55" s="27" t="s">
        <v>80</v>
      </c>
      <c r="B55" s="1" t="s">
        <v>63</v>
      </c>
      <c r="C55" s="14">
        <v>730</v>
      </c>
      <c r="D55" s="14" t="s">
        <v>10</v>
      </c>
      <c r="E55" s="23" t="s">
        <v>64</v>
      </c>
      <c r="F55" s="23" t="s">
        <v>37</v>
      </c>
      <c r="G55" s="14" t="s">
        <v>68</v>
      </c>
      <c r="H55" s="38">
        <v>3431281.74</v>
      </c>
      <c r="I55" s="38"/>
      <c r="J55" s="38">
        <v>0</v>
      </c>
      <c r="K55" s="38"/>
      <c r="L55" s="36">
        <v>0</v>
      </c>
    </row>
    <row r="56" spans="1:12" ht="72" customHeight="1">
      <c r="A56" s="4">
        <v>27</v>
      </c>
      <c r="B56" s="16" t="s">
        <v>8</v>
      </c>
      <c r="C56" s="19"/>
      <c r="D56" s="19"/>
      <c r="E56" s="18">
        <v>1600000</v>
      </c>
      <c r="F56" s="19"/>
      <c r="G56" s="19"/>
      <c r="H56" s="38">
        <f>H57+H60+H61+H62+H63+H64</f>
        <v>67715276.120000005</v>
      </c>
      <c r="I56" s="38"/>
      <c r="J56" s="38">
        <f>J57+J60+J61+J62+J63+J64</f>
        <v>245208412.28999999</v>
      </c>
      <c r="K56" s="38"/>
      <c r="L56" s="36">
        <f>L57+L60+L61+L62+L63+L64</f>
        <v>27455228.850000001</v>
      </c>
    </row>
    <row r="57" spans="1:12" ht="24" customHeight="1">
      <c r="A57" s="39">
        <v>28</v>
      </c>
      <c r="B57" s="48" t="s">
        <v>78</v>
      </c>
      <c r="C57" s="54">
        <v>730</v>
      </c>
      <c r="D57" s="54" t="s">
        <v>35</v>
      </c>
      <c r="E57" s="75">
        <v>1619502</v>
      </c>
      <c r="F57" s="18">
        <v>412</v>
      </c>
      <c r="G57" s="77"/>
      <c r="H57" s="38">
        <v>1319408.6599999999</v>
      </c>
      <c r="I57" s="38"/>
      <c r="J57" s="38">
        <v>298626.17</v>
      </c>
      <c r="K57" s="38"/>
      <c r="L57" s="36">
        <v>0</v>
      </c>
    </row>
    <row r="58" spans="1:12" ht="24" customHeight="1">
      <c r="A58" s="51"/>
      <c r="B58" s="50"/>
      <c r="C58" s="55"/>
      <c r="D58" s="55"/>
      <c r="E58" s="76"/>
      <c r="F58" s="18">
        <v>414</v>
      </c>
      <c r="G58" s="78"/>
      <c r="H58" s="44">
        <v>17593084.34</v>
      </c>
      <c r="I58" s="45"/>
      <c r="J58" s="44">
        <v>147986938.91</v>
      </c>
      <c r="K58" s="45"/>
      <c r="L58" s="36">
        <v>15194251.970000001</v>
      </c>
    </row>
    <row r="59" spans="1:12" ht="24" customHeight="1">
      <c r="A59" s="51"/>
      <c r="B59" s="50"/>
      <c r="C59" s="54">
        <v>730</v>
      </c>
      <c r="D59" s="54" t="s">
        <v>35</v>
      </c>
      <c r="E59" s="75">
        <v>1619602</v>
      </c>
      <c r="F59" s="18">
        <v>412</v>
      </c>
      <c r="G59" s="32"/>
      <c r="H59" s="38">
        <v>2197971.34</v>
      </c>
      <c r="I59" s="38"/>
      <c r="J59" s="38">
        <v>497474.17</v>
      </c>
      <c r="K59" s="38"/>
      <c r="L59" s="36">
        <v>0</v>
      </c>
    </row>
    <row r="60" spans="1:12" ht="24" customHeight="1">
      <c r="A60" s="40"/>
      <c r="B60" s="49"/>
      <c r="C60" s="55"/>
      <c r="D60" s="55"/>
      <c r="E60" s="76"/>
      <c r="F60" s="18">
        <v>414</v>
      </c>
      <c r="G60" s="30"/>
      <c r="H60" s="38">
        <v>29310318.16</v>
      </c>
      <c r="I60" s="38"/>
      <c r="J60" s="38">
        <v>244909786.12</v>
      </c>
      <c r="K60" s="38"/>
      <c r="L60" s="36">
        <v>27455228.850000001</v>
      </c>
    </row>
    <row r="61" spans="1:12" ht="93.75">
      <c r="A61" s="4">
        <v>29</v>
      </c>
      <c r="B61" s="29" t="s">
        <v>90</v>
      </c>
      <c r="C61" s="28">
        <v>730</v>
      </c>
      <c r="D61" s="28" t="s">
        <v>35</v>
      </c>
      <c r="E61" s="18">
        <v>1611320</v>
      </c>
      <c r="F61" s="18">
        <v>414</v>
      </c>
      <c r="G61" s="30"/>
      <c r="H61" s="38">
        <v>2096749.3</v>
      </c>
      <c r="I61" s="38"/>
      <c r="J61" s="38">
        <v>0</v>
      </c>
      <c r="K61" s="38"/>
      <c r="L61" s="36">
        <v>0</v>
      </c>
    </row>
    <row r="62" spans="1:12" ht="18.75">
      <c r="A62" s="39">
        <v>30</v>
      </c>
      <c r="B62" s="48" t="s">
        <v>86</v>
      </c>
      <c r="C62" s="28" t="s">
        <v>47</v>
      </c>
      <c r="D62" s="28" t="s">
        <v>35</v>
      </c>
      <c r="E62" s="18">
        <v>1611318</v>
      </c>
      <c r="F62" s="18">
        <v>412</v>
      </c>
      <c r="G62" s="30"/>
      <c r="H62" s="38">
        <v>4586400</v>
      </c>
      <c r="I62" s="38"/>
      <c r="J62" s="38">
        <v>0</v>
      </c>
      <c r="K62" s="38"/>
      <c r="L62" s="36">
        <v>0</v>
      </c>
    </row>
    <row r="63" spans="1:12" ht="18.75">
      <c r="A63" s="40"/>
      <c r="B63" s="49"/>
      <c r="C63" s="28" t="s">
        <v>47</v>
      </c>
      <c r="D63" s="28" t="s">
        <v>35</v>
      </c>
      <c r="E63" s="18">
        <v>1691318</v>
      </c>
      <c r="F63" s="18">
        <v>412</v>
      </c>
      <c r="G63" s="30"/>
      <c r="H63" s="38">
        <v>2402400</v>
      </c>
      <c r="I63" s="38"/>
      <c r="J63" s="38">
        <v>0</v>
      </c>
      <c r="K63" s="38"/>
      <c r="L63" s="36">
        <v>0</v>
      </c>
    </row>
    <row r="64" spans="1:12" ht="37.5">
      <c r="A64" s="4">
        <v>31</v>
      </c>
      <c r="B64" s="34" t="s">
        <v>91</v>
      </c>
      <c r="C64" s="28" t="s">
        <v>47</v>
      </c>
      <c r="D64" s="28" t="s">
        <v>82</v>
      </c>
      <c r="E64" s="18">
        <v>1621304</v>
      </c>
      <c r="F64" s="18">
        <v>412</v>
      </c>
      <c r="G64" s="30"/>
      <c r="H64" s="38">
        <v>28000000</v>
      </c>
      <c r="I64" s="38"/>
      <c r="J64" s="38">
        <v>0</v>
      </c>
      <c r="K64" s="38"/>
      <c r="L64" s="36">
        <v>0</v>
      </c>
    </row>
    <row r="65" spans="1:12" ht="37.5">
      <c r="A65" s="4">
        <v>32</v>
      </c>
      <c r="B65" s="34" t="s">
        <v>94</v>
      </c>
      <c r="C65" s="33" t="s">
        <v>47</v>
      </c>
      <c r="D65" s="33" t="s">
        <v>35</v>
      </c>
      <c r="E65" s="18">
        <v>1691321</v>
      </c>
      <c r="F65" s="18">
        <v>412</v>
      </c>
      <c r="G65" s="32"/>
      <c r="H65" s="44">
        <v>675000</v>
      </c>
      <c r="I65" s="45"/>
      <c r="J65" s="44">
        <v>0</v>
      </c>
      <c r="K65" s="45"/>
      <c r="L65" s="36">
        <v>0</v>
      </c>
    </row>
    <row r="66" spans="1:12" ht="37.5">
      <c r="A66" s="4">
        <v>33</v>
      </c>
      <c r="B66" s="29" t="s">
        <v>84</v>
      </c>
      <c r="C66" s="28"/>
      <c r="D66" s="28"/>
      <c r="E66" s="28" t="s">
        <v>85</v>
      </c>
      <c r="F66" s="18"/>
      <c r="G66" s="30"/>
      <c r="H66" s="38">
        <f>SUM(H67:I68)</f>
        <v>19060200</v>
      </c>
      <c r="I66" s="38"/>
      <c r="J66" s="38">
        <f>SUM(J67:K68)</f>
        <v>32255600</v>
      </c>
      <c r="K66" s="38"/>
      <c r="L66" s="36">
        <f>SUM(L67:L68)</f>
        <v>29323300</v>
      </c>
    </row>
    <row r="67" spans="1:12" ht="99.75" customHeight="1">
      <c r="A67" s="4">
        <v>34</v>
      </c>
      <c r="B67" s="31" t="s">
        <v>92</v>
      </c>
      <c r="C67" s="28" t="s">
        <v>47</v>
      </c>
      <c r="D67" s="28" t="s">
        <v>87</v>
      </c>
      <c r="E67" s="28" t="s">
        <v>88</v>
      </c>
      <c r="F67" s="18">
        <v>412</v>
      </c>
      <c r="G67" s="30"/>
      <c r="H67" s="38">
        <v>6694800</v>
      </c>
      <c r="I67" s="38"/>
      <c r="J67" s="38">
        <v>14511800</v>
      </c>
      <c r="K67" s="38"/>
      <c r="L67" s="36">
        <v>13107500</v>
      </c>
    </row>
    <row r="68" spans="1:12" ht="93.75">
      <c r="A68" s="4">
        <v>35</v>
      </c>
      <c r="B68" s="31" t="s">
        <v>93</v>
      </c>
      <c r="C68" s="28" t="s">
        <v>47</v>
      </c>
      <c r="D68" s="28" t="s">
        <v>87</v>
      </c>
      <c r="E68" s="28" t="s">
        <v>89</v>
      </c>
      <c r="F68" s="18">
        <v>412</v>
      </c>
      <c r="G68" s="30"/>
      <c r="H68" s="38">
        <v>12365400</v>
      </c>
      <c r="I68" s="38"/>
      <c r="J68" s="38">
        <v>17743800</v>
      </c>
      <c r="K68" s="38"/>
      <c r="L68" s="36">
        <v>16215800</v>
      </c>
    </row>
  </sheetData>
  <mergeCells count="132">
    <mergeCell ref="H65:I65"/>
    <mergeCell ref="J65:K65"/>
    <mergeCell ref="J46:K46"/>
    <mergeCell ref="J47:K47"/>
    <mergeCell ref="H46:I46"/>
    <mergeCell ref="C57:C58"/>
    <mergeCell ref="D57:D58"/>
    <mergeCell ref="E57:E58"/>
    <mergeCell ref="G57:G58"/>
    <mergeCell ref="H58:I58"/>
    <mergeCell ref="J58:K58"/>
    <mergeCell ref="J49:K49"/>
    <mergeCell ref="J48:K48"/>
    <mergeCell ref="H49:I49"/>
    <mergeCell ref="J64:K64"/>
    <mergeCell ref="E59:E60"/>
    <mergeCell ref="H59:I59"/>
    <mergeCell ref="E21:F21"/>
    <mergeCell ref="H48:I48"/>
    <mergeCell ref="A21:D21"/>
    <mergeCell ref="G21:H21"/>
    <mergeCell ref="H31:I31"/>
    <mergeCell ref="H32:I32"/>
    <mergeCell ref="H43:I43"/>
    <mergeCell ref="H42:I42"/>
    <mergeCell ref="H30:I30"/>
    <mergeCell ref="A43:A44"/>
    <mergeCell ref="A26:A27"/>
    <mergeCell ref="B43:B44"/>
    <mergeCell ref="H45:I45"/>
    <mergeCell ref="I21:J21"/>
    <mergeCell ref="J30:K30"/>
    <mergeCell ref="J31:K31"/>
    <mergeCell ref="J32:K32"/>
    <mergeCell ref="J33:K33"/>
    <mergeCell ref="H33:I33"/>
    <mergeCell ref="H40:I40"/>
    <mergeCell ref="J37:K37"/>
    <mergeCell ref="J38:K38"/>
    <mergeCell ref="J40:K40"/>
    <mergeCell ref="J41:K41"/>
    <mergeCell ref="A12:L12"/>
    <mergeCell ref="G15:H15"/>
    <mergeCell ref="E15:F15"/>
    <mergeCell ref="E17:F17"/>
    <mergeCell ref="E19:F19"/>
    <mergeCell ref="B17:D17"/>
    <mergeCell ref="B19:D19"/>
    <mergeCell ref="G17:H17"/>
    <mergeCell ref="G19:H19"/>
    <mergeCell ref="B18:D18"/>
    <mergeCell ref="E18:F18"/>
    <mergeCell ref="G18:H18"/>
    <mergeCell ref="I18:J18"/>
    <mergeCell ref="B15:D15"/>
    <mergeCell ref="B16:D16"/>
    <mergeCell ref="E16:F16"/>
    <mergeCell ref="I15:J15"/>
    <mergeCell ref="J36:K36"/>
    <mergeCell ref="J39:K39"/>
    <mergeCell ref="H37:I37"/>
    <mergeCell ref="H38:I38"/>
    <mergeCell ref="H36:I36"/>
    <mergeCell ref="H54:I54"/>
    <mergeCell ref="H47:I47"/>
    <mergeCell ref="J43:K43"/>
    <mergeCell ref="J44:K44"/>
    <mergeCell ref="C59:C60"/>
    <mergeCell ref="D59:D60"/>
    <mergeCell ref="I17:J17"/>
    <mergeCell ref="I19:J19"/>
    <mergeCell ref="I16:J16"/>
    <mergeCell ref="G16:H16"/>
    <mergeCell ref="H44:I44"/>
    <mergeCell ref="J45:K45"/>
    <mergeCell ref="L26:L27"/>
    <mergeCell ref="G26:G27"/>
    <mergeCell ref="B29:G29"/>
    <mergeCell ref="H28:I28"/>
    <mergeCell ref="H29:I29"/>
    <mergeCell ref="J26:K27"/>
    <mergeCell ref="J28:K28"/>
    <mergeCell ref="B26:B27"/>
    <mergeCell ref="C26:F26"/>
    <mergeCell ref="H26:I27"/>
    <mergeCell ref="J29:K29"/>
    <mergeCell ref="J42:K42"/>
    <mergeCell ref="J34:K34"/>
    <mergeCell ref="H34:I34"/>
    <mergeCell ref="H35:I35"/>
    <mergeCell ref="J35:K35"/>
    <mergeCell ref="J50:K50"/>
    <mergeCell ref="H51:I51"/>
    <mergeCell ref="J51:K51"/>
    <mergeCell ref="H56:I56"/>
    <mergeCell ref="J56:K56"/>
    <mergeCell ref="H57:I57"/>
    <mergeCell ref="J57:K57"/>
    <mergeCell ref="H60:I60"/>
    <mergeCell ref="J60:K60"/>
    <mergeCell ref="H52:I52"/>
    <mergeCell ref="H53:I53"/>
    <mergeCell ref="J52:K52"/>
    <mergeCell ref="J53:K53"/>
    <mergeCell ref="J54:K54"/>
    <mergeCell ref="H55:I55"/>
    <mergeCell ref="J55:K55"/>
    <mergeCell ref="J59:K59"/>
    <mergeCell ref="H66:I66"/>
    <mergeCell ref="J66:K66"/>
    <mergeCell ref="H67:I67"/>
    <mergeCell ref="J67:K67"/>
    <mergeCell ref="H68:I68"/>
    <mergeCell ref="J68:K68"/>
    <mergeCell ref="A62:A63"/>
    <mergeCell ref="B20:D20"/>
    <mergeCell ref="E20:F20"/>
    <mergeCell ref="G20:H20"/>
    <mergeCell ref="I20:J20"/>
    <mergeCell ref="H61:I61"/>
    <mergeCell ref="J61:K61"/>
    <mergeCell ref="H62:I62"/>
    <mergeCell ref="J62:K62"/>
    <mergeCell ref="H63:I63"/>
    <mergeCell ref="J63:K63"/>
    <mergeCell ref="H64:I64"/>
    <mergeCell ref="H41:I41"/>
    <mergeCell ref="H39:I39"/>
    <mergeCell ref="B62:B63"/>
    <mergeCell ref="B57:B60"/>
    <mergeCell ref="A57:A60"/>
    <mergeCell ref="H50:I50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0" orientation="portrait" r:id="rId1"/>
  <headerFooter alignWithMargins="0">
    <oddHeader>&amp;C&amp;P</oddHeader>
  </headerFooter>
  <rowBreaks count="1" manualBreakCount="1">
    <brk id="4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2015-11-19T09:32:30Z</cp:lastPrinted>
  <dcterms:created xsi:type="dcterms:W3CDTF">2002-03-11T10:22:12Z</dcterms:created>
  <dcterms:modified xsi:type="dcterms:W3CDTF">2015-12-03T07:09:32Z</dcterms:modified>
</cp:coreProperties>
</file>