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0" yWindow="0" windowWidth="24240" windowHeight="1233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КАИП!$22:$24</definedName>
    <definedName name="_xlnm.Print_Area" localSheetId="0">КАИП!$A$1:$L$54</definedName>
  </definedNames>
  <calcPr calcId="145621"/>
</workbook>
</file>

<file path=xl/calcChain.xml><?xml version="1.0" encoding="utf-8"?>
<calcChain xmlns="http://schemas.openxmlformats.org/spreadsheetml/2006/main">
  <c r="H36" i="3" l="1"/>
  <c r="H31" i="3"/>
  <c r="P25" i="3" l="1"/>
  <c r="L53" i="3"/>
  <c r="L42" i="3" s="1"/>
  <c r="J53" i="3"/>
  <c r="H53" i="3"/>
  <c r="L43" i="3"/>
  <c r="J43" i="3"/>
  <c r="H43" i="3"/>
  <c r="L50" i="3"/>
  <c r="L48" i="3" s="1"/>
  <c r="J50" i="3"/>
  <c r="J48" i="3" s="1"/>
  <c r="H50" i="3"/>
  <c r="H48" i="3" s="1"/>
  <c r="I17" i="3" l="1"/>
  <c r="G17" i="3"/>
  <c r="H51" i="3"/>
  <c r="E17" i="3" l="1"/>
  <c r="H42" i="3"/>
  <c r="J45" i="3"/>
  <c r="J42" i="3" s="1"/>
  <c r="H45" i="3"/>
  <c r="L34" i="3"/>
  <c r="J34" i="3"/>
  <c r="H33" i="3"/>
  <c r="H30" i="3" s="1"/>
  <c r="H26" i="3" l="1"/>
  <c r="E16" i="3"/>
  <c r="J41" i="3" l="1"/>
  <c r="E15" i="3"/>
  <c r="E19" i="3" s="1"/>
  <c r="H27" i="3" l="1"/>
  <c r="L28" i="3"/>
  <c r="J28" i="3"/>
  <c r="L27" i="3"/>
  <c r="J27" i="3"/>
  <c r="J33" i="3"/>
  <c r="J30" i="3" l="1"/>
  <c r="J29" i="3" s="1"/>
  <c r="G16" i="3"/>
  <c r="I15" i="3"/>
  <c r="L33" i="3"/>
  <c r="I16" i="3" s="1"/>
  <c r="I19" i="3" s="1"/>
  <c r="H28" i="3" l="1"/>
  <c r="H29" i="3" l="1"/>
  <c r="G15" i="3"/>
  <c r="G19" i="3" s="1"/>
  <c r="L26" i="3" l="1"/>
  <c r="L25" i="3" s="1"/>
  <c r="J26" i="3"/>
  <c r="J25" i="3" s="1"/>
  <c r="Q25" i="3" s="1"/>
  <c r="L41" i="3"/>
  <c r="L29" i="3"/>
  <c r="H41" i="3"/>
  <c r="H25" i="3" l="1"/>
  <c r="O25" i="3" s="1"/>
</calcChain>
</file>

<file path=xl/sharedStrings.xml><?xml version="1.0" encoding="utf-8"?>
<sst xmlns="http://schemas.openxmlformats.org/spreadsheetml/2006/main" count="118" uniqueCount="73">
  <si>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</si>
  <si>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</si>
  <si>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</si>
  <si>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</si>
  <si>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</si>
  <si>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</si>
  <si>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</si>
  <si>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</si>
  <si>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</si>
  <si>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</si>
  <si>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</si>
  <si>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</si>
  <si>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</si>
  <si>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</si>
  <si>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</si>
  <si>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</si>
  <si>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</si>
  <si>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</si>
  <si>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</si>
  <si>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</si>
  <si>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</si>
  <si>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</si>
  <si>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</si>
  <si>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</si>
  <si>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</si>
  <si>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</si>
  <si>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</si>
  <si>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0503</t>
  </si>
  <si>
    <t>0420086260</t>
  </si>
  <si>
    <t>Муниципальная программа города Ачинска "Обеспечение доступным и комфортным жильем граждан"</t>
  </si>
  <si>
    <t>0501</t>
  </si>
  <si>
    <t>1600000000</t>
  </si>
  <si>
    <t xml:space="preserve">Строительство кладбища </t>
  </si>
  <si>
    <t>10</t>
  </si>
  <si>
    <t>1610013170</t>
  </si>
  <si>
    <t>Муниципальная программа города Ачинска "Развитие культуры"</t>
  </si>
  <si>
    <t>Сумма 
на 2023 год</t>
  </si>
  <si>
    <t xml:space="preserve"> Сумма 
на 2023 год</t>
  </si>
  <si>
    <t>Сумма 
на 2024 год</t>
  </si>
  <si>
    <t>1670075870</t>
  </si>
  <si>
    <t xml:space="preserve"> Сумма 
на 2024 год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</si>
  <si>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</si>
  <si>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Приложение  7 </t>
  </si>
  <si>
    <t>Перечень строек и объектов
на 2023 год и плановый период 2024-2025 годов</t>
  </si>
  <si>
    <t>Сумма 
на 2025 год</t>
  </si>
  <si>
    <t xml:space="preserve"> Сумма 
на 2025 год</t>
  </si>
  <si>
    <t>2023</t>
  </si>
  <si>
    <t>Разработка проектно-сметной документации для строительства 2-х многоквартирных домов по ул. Декабристов</t>
  </si>
  <si>
    <t>2023/ 2025</t>
  </si>
  <si>
    <t>1003</t>
  </si>
  <si>
    <t>0420086020</t>
  </si>
  <si>
    <t>Разработка проектно-сметной документации  для строительства водопроводной сети по адресу: г.Ачинск, от ул. Профсоюзная до ул. Киевская</t>
  </si>
  <si>
    <t>0502</t>
  </si>
  <si>
    <t>0420083010</t>
  </si>
  <si>
    <t>0410083010</t>
  </si>
  <si>
    <t>0113</t>
  </si>
  <si>
    <t>0850083010</t>
  </si>
  <si>
    <t>Разработка научно-проектной документации, государственная и историко - культурная экспертиза проектно-сметной документации по сохранению  объекта культурного наследия "Дом жилой с магазином, ХIХ-ХХ вв", по адресу: г. Ачинск,               ул. Ленина,23</t>
  </si>
  <si>
    <t>к решению Ачинского городского</t>
  </si>
  <si>
    <t>Проектные работы на обустройство уличного освещения в районе МБОУ «Средняя школа № 7» 2 микрорайона</t>
  </si>
  <si>
    <t>Устройство уличного освещения 
в районе МБОУ «Школа № 16 имени героя Советского Союза И.А. Лапенкова» Юго - Восточного района</t>
  </si>
  <si>
    <t>Совета депутатов от 09.12.2022  № 32-193р</t>
  </si>
  <si>
    <t>16700R0820</t>
  </si>
  <si>
    <t>Муниципальная программа города Ачинска "Развитие физической культуры и спорта"</t>
  </si>
  <si>
    <t>1101</t>
  </si>
  <si>
    <t>0930013180</t>
  </si>
  <si>
    <t>Строительство коммунальных сетей (водо-, тепло-, электроснабжение) по адресу: г. Ачинск, ул. Кравченко, 30</t>
  </si>
  <si>
    <t>16100S6030</t>
  </si>
  <si>
    <t>Строительство тепловых сетей</t>
  </si>
  <si>
    <t>1690013080</t>
  </si>
  <si>
    <t>1690083010</t>
  </si>
  <si>
    <t>Строительство многоквартирного жилого домов в Юго - Восточном районе города Ачинска</t>
  </si>
  <si>
    <t>Совета депутатов от 28.04.2023 № 36-220р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</si>
</sst>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/>
    <xf numFmtId="4" fontId="1" fillId="2" borderId="8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54"/>
  <sheetViews>
    <sheetView showGridLines="0" tabSelected="1" view="pageBreakPreview" zoomScale="70" zoomScaleNormal="100" zoomScaleSheetLayoutView="70" workbookViewId="0">
      <selection activeCell="H5" sqref="H5"/>
    </sheetView>
  </sheetViews>
  <sheetFormatPr defaultColWidth="9.140625" defaultRowHeight="12.75" customHeight="1" outlineLevelRow="1" x14ac:dyDescent="0.3"/>
  <cols>
    <col min="1" max="1" width="5.14062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6384" width="9.140625" style="5"/>
  </cols>
  <sheetData>
    <row r="1" spans="1:12" ht="18.75" x14ac:dyDescent="0.3">
      <c r="H1" s="5" t="s">
        <v>42</v>
      </c>
    </row>
    <row r="2" spans="1:12" ht="18.75" x14ac:dyDescent="0.3">
      <c r="H2" s="39" t="s">
        <v>58</v>
      </c>
      <c r="I2" s="39"/>
      <c r="J2" s="39"/>
      <c r="K2" s="39"/>
      <c r="L2" s="14"/>
    </row>
    <row r="3" spans="1:12" ht="18.75" x14ac:dyDescent="0.3">
      <c r="H3" s="5" t="s">
        <v>72</v>
      </c>
    </row>
    <row r="5" spans="1:12" ht="18.600000000000001" customHeight="1" x14ac:dyDescent="0.3">
      <c r="H5" s="5" t="s">
        <v>42</v>
      </c>
    </row>
    <row r="6" spans="1:12" ht="18" customHeight="1" x14ac:dyDescent="0.3">
      <c r="H6" s="39" t="s">
        <v>58</v>
      </c>
      <c r="I6" s="39"/>
      <c r="J6" s="39"/>
      <c r="K6" s="39"/>
      <c r="L6" s="14"/>
    </row>
    <row r="7" spans="1:12" ht="18.75" x14ac:dyDescent="0.3">
      <c r="H7" s="5" t="s">
        <v>61</v>
      </c>
    </row>
    <row r="8" spans="1:12" ht="18.75" x14ac:dyDescent="0.3">
      <c r="H8" s="26"/>
    </row>
    <row r="9" spans="1:12" s="6" customFormat="1" ht="18.75" x14ac:dyDescent="0.2">
      <c r="D9" s="7"/>
    </row>
    <row r="10" spans="1:12" s="6" customFormat="1" ht="42.75" customHeight="1" x14ac:dyDescent="0.2">
      <c r="A10" s="50" t="s">
        <v>43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2" s="6" customFormat="1" ht="18.75" x14ac:dyDescent="0.2">
      <c r="A11" s="17"/>
      <c r="B11" s="7"/>
      <c r="C11" s="7"/>
      <c r="D11" s="7"/>
      <c r="E11" s="7"/>
    </row>
    <row r="12" spans="1:12" s="6" customFormat="1" ht="18.75" x14ac:dyDescent="0.2">
      <c r="D12" s="7"/>
      <c r="J12" s="9" t="s">
        <v>3</v>
      </c>
    </row>
    <row r="13" spans="1:12" ht="66.75" customHeight="1" x14ac:dyDescent="0.3">
      <c r="A13" s="21" t="s">
        <v>1</v>
      </c>
      <c r="B13" s="47" t="s">
        <v>2</v>
      </c>
      <c r="C13" s="55"/>
      <c r="D13" s="48"/>
      <c r="E13" s="46" t="s">
        <v>36</v>
      </c>
      <c r="F13" s="46"/>
      <c r="G13" s="46" t="s">
        <v>38</v>
      </c>
      <c r="H13" s="46"/>
      <c r="I13" s="46" t="s">
        <v>44</v>
      </c>
      <c r="J13" s="46"/>
    </row>
    <row r="14" spans="1:12" ht="18.75" x14ac:dyDescent="0.3">
      <c r="A14" s="21">
        <v>1</v>
      </c>
      <c r="B14" s="47" t="s">
        <v>4</v>
      </c>
      <c r="C14" s="55"/>
      <c r="D14" s="48"/>
      <c r="E14" s="46" t="s">
        <v>5</v>
      </c>
      <c r="F14" s="46"/>
      <c r="G14" s="46" t="s">
        <v>6</v>
      </c>
      <c r="H14" s="46"/>
      <c r="I14" s="46" t="s">
        <v>19</v>
      </c>
      <c r="J14" s="46"/>
    </row>
    <row r="15" spans="1:12" ht="42" customHeight="1" outlineLevel="1" x14ac:dyDescent="0.3">
      <c r="A15" s="3">
        <v>1</v>
      </c>
      <c r="B15" s="57" t="s">
        <v>29</v>
      </c>
      <c r="C15" s="57"/>
      <c r="D15" s="57"/>
      <c r="E15" s="49">
        <f>H36+H48</f>
        <v>166213645.05000001</v>
      </c>
      <c r="F15" s="49"/>
      <c r="G15" s="49">
        <f>J36+J48</f>
        <v>102034800</v>
      </c>
      <c r="H15" s="49"/>
      <c r="I15" s="49">
        <f>L36+L48</f>
        <v>102034800</v>
      </c>
      <c r="J15" s="49"/>
    </row>
    <row r="16" spans="1:12" ht="66.599999999999994" customHeight="1" outlineLevel="1" x14ac:dyDescent="0.3">
      <c r="A16" s="3">
        <v>2</v>
      </c>
      <c r="B16" s="58" t="s">
        <v>25</v>
      </c>
      <c r="C16" s="59"/>
      <c r="D16" s="60"/>
      <c r="E16" s="37">
        <f>H33+H45</f>
        <v>31320785.84</v>
      </c>
      <c r="F16" s="38"/>
      <c r="G16" s="37">
        <f t="shared" ref="G16" si="0">J33+J45</f>
        <v>0</v>
      </c>
      <c r="H16" s="38"/>
      <c r="I16" s="37">
        <f t="shared" ref="I16" si="1">L33+L45</f>
        <v>0</v>
      </c>
      <c r="J16" s="38"/>
    </row>
    <row r="17" spans="1:17" ht="51.75" customHeight="1" outlineLevel="1" x14ac:dyDescent="0.3">
      <c r="A17" s="3">
        <v>3</v>
      </c>
      <c r="B17" s="57" t="s">
        <v>35</v>
      </c>
      <c r="C17" s="57"/>
      <c r="D17" s="57"/>
      <c r="E17" s="37">
        <f>H51</f>
        <v>5000000</v>
      </c>
      <c r="F17" s="38"/>
      <c r="G17" s="37">
        <f>J51</f>
        <v>0</v>
      </c>
      <c r="H17" s="38"/>
      <c r="I17" s="37">
        <f>L51</f>
        <v>0</v>
      </c>
      <c r="J17" s="38"/>
    </row>
    <row r="18" spans="1:17" ht="51.75" customHeight="1" outlineLevel="1" x14ac:dyDescent="0.3">
      <c r="A18" s="3">
        <v>4</v>
      </c>
      <c r="B18" s="58" t="s">
        <v>63</v>
      </c>
      <c r="C18" s="59"/>
      <c r="D18" s="60"/>
      <c r="E18" s="37">
        <v>8265316.6399999997</v>
      </c>
      <c r="F18" s="38"/>
      <c r="G18" s="37">
        <v>0</v>
      </c>
      <c r="H18" s="38"/>
      <c r="I18" s="37">
        <v>0</v>
      </c>
      <c r="J18" s="38"/>
    </row>
    <row r="19" spans="1:17" ht="18.75" x14ac:dyDescent="0.3">
      <c r="A19" s="61" t="s">
        <v>0</v>
      </c>
      <c r="B19" s="62"/>
      <c r="C19" s="62"/>
      <c r="D19" s="63"/>
      <c r="E19" s="49">
        <f>E17+E16+E15+E18</f>
        <v>210799747.53</v>
      </c>
      <c r="F19" s="49"/>
      <c r="G19" s="49">
        <f>G17+G16+G15+G18</f>
        <v>102034800</v>
      </c>
      <c r="H19" s="49"/>
      <c r="I19" s="49">
        <f>I17+I16+I15+I18</f>
        <v>102034800</v>
      </c>
      <c r="J19" s="49"/>
    </row>
    <row r="20" spans="1:17" ht="15.75" customHeight="1" x14ac:dyDescent="0.3">
      <c r="A20" s="17"/>
      <c r="B20" s="17"/>
      <c r="C20" s="17"/>
      <c r="D20" s="17"/>
      <c r="E20" s="17"/>
    </row>
    <row r="21" spans="1:17" ht="18.75" x14ac:dyDescent="0.3">
      <c r="L21" s="9" t="s">
        <v>3</v>
      </c>
    </row>
    <row r="22" spans="1:17" ht="36.75" customHeight="1" x14ac:dyDescent="0.3">
      <c r="A22" s="56" t="s">
        <v>1</v>
      </c>
      <c r="B22" s="46" t="s">
        <v>18</v>
      </c>
      <c r="C22" s="46" t="s">
        <v>20</v>
      </c>
      <c r="D22" s="46"/>
      <c r="E22" s="46"/>
      <c r="F22" s="46"/>
      <c r="G22" s="46" t="s">
        <v>7</v>
      </c>
      <c r="H22" s="42" t="s">
        <v>37</v>
      </c>
      <c r="I22" s="43"/>
      <c r="J22" s="42" t="s">
        <v>40</v>
      </c>
      <c r="K22" s="43"/>
      <c r="L22" s="46" t="s">
        <v>45</v>
      </c>
    </row>
    <row r="23" spans="1:17" ht="59.25" customHeight="1" x14ac:dyDescent="0.3">
      <c r="A23" s="56"/>
      <c r="B23" s="46"/>
      <c r="C23" s="10" t="s">
        <v>21</v>
      </c>
      <c r="D23" s="10" t="s">
        <v>22</v>
      </c>
      <c r="E23" s="10" t="s">
        <v>23</v>
      </c>
      <c r="F23" s="10" t="s">
        <v>24</v>
      </c>
      <c r="G23" s="46"/>
      <c r="H23" s="44"/>
      <c r="I23" s="45"/>
      <c r="J23" s="44"/>
      <c r="K23" s="45"/>
      <c r="L23" s="46"/>
    </row>
    <row r="24" spans="1:17" ht="18.75" x14ac:dyDescent="0.3">
      <c r="A24" s="22">
        <v>1</v>
      </c>
      <c r="B24" s="16" t="s">
        <v>4</v>
      </c>
      <c r="C24" s="16" t="s">
        <v>5</v>
      </c>
      <c r="D24" s="16" t="s">
        <v>6</v>
      </c>
      <c r="E24" s="16" t="s">
        <v>19</v>
      </c>
      <c r="F24" s="3">
        <v>6</v>
      </c>
      <c r="G24" s="3">
        <v>7</v>
      </c>
      <c r="H24" s="40">
        <v>8</v>
      </c>
      <c r="I24" s="41"/>
      <c r="J24" s="47" t="s">
        <v>16</v>
      </c>
      <c r="K24" s="48"/>
      <c r="L24" s="16" t="s">
        <v>33</v>
      </c>
    </row>
    <row r="25" spans="1:17" ht="25.5" customHeight="1" x14ac:dyDescent="0.3">
      <c r="A25" s="22">
        <v>1</v>
      </c>
      <c r="B25" s="57" t="s">
        <v>8</v>
      </c>
      <c r="C25" s="57"/>
      <c r="D25" s="57"/>
      <c r="E25" s="57"/>
      <c r="F25" s="57"/>
      <c r="G25" s="57"/>
      <c r="H25" s="37">
        <f>H26+H27+H28</f>
        <v>210799747.53000003</v>
      </c>
      <c r="I25" s="38"/>
      <c r="J25" s="37">
        <f>J26+J27+J28</f>
        <v>102034800</v>
      </c>
      <c r="K25" s="38"/>
      <c r="L25" s="15">
        <f>L26+L27+L28</f>
        <v>102034800</v>
      </c>
      <c r="O25" s="31">
        <f>H25-E19</f>
        <v>0</v>
      </c>
      <c r="P25" s="31">
        <f t="shared" ref="P25:Q25" si="2">I25-F19</f>
        <v>0</v>
      </c>
      <c r="Q25" s="31">
        <f t="shared" si="2"/>
        <v>0</v>
      </c>
    </row>
    <row r="26" spans="1:17" ht="18.75" x14ac:dyDescent="0.3">
      <c r="A26" s="22">
        <v>2</v>
      </c>
      <c r="B26" s="18" t="s">
        <v>9</v>
      </c>
      <c r="C26" s="18"/>
      <c r="D26" s="16"/>
      <c r="E26" s="18"/>
      <c r="F26" s="18"/>
      <c r="G26" s="18"/>
      <c r="H26" s="37">
        <f>H30+H42</f>
        <v>59703261.960000001</v>
      </c>
      <c r="I26" s="38"/>
      <c r="J26" s="37">
        <f>J30+J42</f>
        <v>0</v>
      </c>
      <c r="K26" s="38"/>
      <c r="L26" s="15">
        <f>L30+L42</f>
        <v>0</v>
      </c>
    </row>
    <row r="27" spans="1:17" ht="18.75" x14ac:dyDescent="0.3">
      <c r="A27" s="22">
        <v>3</v>
      </c>
      <c r="B27" s="18" t="s">
        <v>10</v>
      </c>
      <c r="C27" s="18"/>
      <c r="D27" s="16"/>
      <c r="E27" s="18"/>
      <c r="F27" s="18"/>
      <c r="G27" s="18"/>
      <c r="H27" s="37">
        <f>H31+H43</f>
        <v>121375602.99000001</v>
      </c>
      <c r="I27" s="38"/>
      <c r="J27" s="37">
        <f>J31+J43</f>
        <v>72313917.420000002</v>
      </c>
      <c r="K27" s="38"/>
      <c r="L27" s="15">
        <f>L31+L43</f>
        <v>73151122.030000001</v>
      </c>
    </row>
    <row r="28" spans="1:17" ht="18.75" x14ac:dyDescent="0.3">
      <c r="A28" s="22">
        <v>4</v>
      </c>
      <c r="B28" s="18" t="s">
        <v>11</v>
      </c>
      <c r="C28" s="18"/>
      <c r="D28" s="16"/>
      <c r="E28" s="18"/>
      <c r="F28" s="18"/>
      <c r="G28" s="18"/>
      <c r="H28" s="37">
        <f>H32+H44</f>
        <v>29720882.579999998</v>
      </c>
      <c r="I28" s="38"/>
      <c r="J28" s="37">
        <f>J32+J44</f>
        <v>29720882.579999998</v>
      </c>
      <c r="K28" s="38"/>
      <c r="L28" s="15">
        <f>L32+L44</f>
        <v>28883677.969999999</v>
      </c>
    </row>
    <row r="29" spans="1:17" ht="37.5" x14ac:dyDescent="0.3">
      <c r="A29" s="22">
        <v>5</v>
      </c>
      <c r="B29" s="18" t="s">
        <v>12</v>
      </c>
      <c r="C29" s="16" t="s">
        <v>13</v>
      </c>
      <c r="D29" s="16"/>
      <c r="E29" s="18"/>
      <c r="F29" s="18"/>
      <c r="G29" s="18"/>
      <c r="H29" s="37">
        <f>H30+H31+H32</f>
        <v>78504062.700000003</v>
      </c>
      <c r="I29" s="38"/>
      <c r="J29" s="37">
        <f>J30+J31+J32</f>
        <v>0</v>
      </c>
      <c r="K29" s="38"/>
      <c r="L29" s="15">
        <f>L30+L31+L32</f>
        <v>0</v>
      </c>
    </row>
    <row r="30" spans="1:17" ht="18.75" x14ac:dyDescent="0.3">
      <c r="A30" s="22">
        <v>6</v>
      </c>
      <c r="B30" s="18" t="s">
        <v>9</v>
      </c>
      <c r="C30" s="18"/>
      <c r="D30" s="16"/>
      <c r="E30" s="18"/>
      <c r="F30" s="18"/>
      <c r="G30" s="18"/>
      <c r="H30" s="37">
        <f>H37+H33+H39+H40</f>
        <v>45140077.130000003</v>
      </c>
      <c r="I30" s="38"/>
      <c r="J30" s="37">
        <f>J37+J33</f>
        <v>0</v>
      </c>
      <c r="K30" s="38"/>
      <c r="L30" s="15">
        <v>0</v>
      </c>
    </row>
    <row r="31" spans="1:17" ht="18.75" x14ac:dyDescent="0.3">
      <c r="A31" s="22">
        <v>7</v>
      </c>
      <c r="B31" s="18" t="s">
        <v>10</v>
      </c>
      <c r="C31" s="18"/>
      <c r="D31" s="16"/>
      <c r="E31" s="18"/>
      <c r="F31" s="18"/>
      <c r="G31" s="18"/>
      <c r="H31" s="37">
        <f>H38</f>
        <v>33363985.57</v>
      </c>
      <c r="I31" s="64"/>
      <c r="J31" s="37">
        <v>0</v>
      </c>
      <c r="K31" s="64"/>
      <c r="L31" s="15">
        <v>0</v>
      </c>
    </row>
    <row r="32" spans="1:17" ht="18.75" x14ac:dyDescent="0.3">
      <c r="A32" s="22">
        <v>8</v>
      </c>
      <c r="B32" s="18" t="s">
        <v>11</v>
      </c>
      <c r="C32" s="18"/>
      <c r="D32" s="16"/>
      <c r="E32" s="18"/>
      <c r="F32" s="18"/>
      <c r="G32" s="18"/>
      <c r="H32" s="37">
        <v>0</v>
      </c>
      <c r="I32" s="64"/>
      <c r="J32" s="37">
        <v>0</v>
      </c>
      <c r="K32" s="64"/>
      <c r="L32" s="15">
        <v>0</v>
      </c>
    </row>
    <row r="33" spans="1:12" ht="102" customHeight="1" x14ac:dyDescent="0.3">
      <c r="A33" s="22">
        <v>9</v>
      </c>
      <c r="B33" s="18" t="s">
        <v>25</v>
      </c>
      <c r="C33" s="18"/>
      <c r="D33" s="16"/>
      <c r="E33" s="16" t="s">
        <v>26</v>
      </c>
      <c r="F33" s="18"/>
      <c r="G33" s="18"/>
      <c r="H33" s="37">
        <f>H35+H34</f>
        <v>30022917.649999999</v>
      </c>
      <c r="I33" s="38"/>
      <c r="J33" s="37">
        <f>J35</f>
        <v>0</v>
      </c>
      <c r="K33" s="38"/>
      <c r="L33" s="15">
        <f>L35</f>
        <v>0</v>
      </c>
    </row>
    <row r="34" spans="1:12" ht="93.75" x14ac:dyDescent="0.3">
      <c r="A34" s="22">
        <v>10</v>
      </c>
      <c r="B34" s="18" t="s">
        <v>51</v>
      </c>
      <c r="C34" s="16" t="s">
        <v>13</v>
      </c>
      <c r="D34" s="16" t="s">
        <v>52</v>
      </c>
      <c r="E34" s="16" t="s">
        <v>54</v>
      </c>
      <c r="F34" s="16" t="s">
        <v>17</v>
      </c>
      <c r="G34" s="16" t="s">
        <v>46</v>
      </c>
      <c r="H34" s="37">
        <v>2639615.9300000002</v>
      </c>
      <c r="I34" s="38"/>
      <c r="J34" s="37">
        <f>J36</f>
        <v>0</v>
      </c>
      <c r="K34" s="38"/>
      <c r="L34" s="15">
        <f>L36</f>
        <v>0</v>
      </c>
    </row>
    <row r="35" spans="1:12" ht="18.75" x14ac:dyDescent="0.3">
      <c r="A35" s="22">
        <v>11</v>
      </c>
      <c r="B35" s="18" t="s">
        <v>32</v>
      </c>
      <c r="C35" s="16" t="s">
        <v>13</v>
      </c>
      <c r="D35" s="16" t="s">
        <v>27</v>
      </c>
      <c r="E35" s="16" t="s">
        <v>28</v>
      </c>
      <c r="F35" s="16" t="s">
        <v>17</v>
      </c>
      <c r="G35" s="16" t="s">
        <v>46</v>
      </c>
      <c r="H35" s="37">
        <v>27383301.719999999</v>
      </c>
      <c r="I35" s="38"/>
      <c r="J35" s="37">
        <v>0</v>
      </c>
      <c r="K35" s="38"/>
      <c r="L35" s="15">
        <v>0</v>
      </c>
    </row>
    <row r="36" spans="1:12" ht="66" customHeight="1" x14ac:dyDescent="0.3">
      <c r="A36" s="22">
        <v>12</v>
      </c>
      <c r="B36" s="1" t="s">
        <v>29</v>
      </c>
      <c r="C36" s="16"/>
      <c r="D36" s="16"/>
      <c r="E36" s="19" t="s">
        <v>31</v>
      </c>
      <c r="F36" s="16"/>
      <c r="G36" s="21"/>
      <c r="H36" s="37">
        <f>H37+H38+H39+H40</f>
        <v>48481145.050000004</v>
      </c>
      <c r="I36" s="38"/>
      <c r="J36" s="37">
        <v>0</v>
      </c>
      <c r="K36" s="38"/>
      <c r="L36" s="15">
        <v>0</v>
      </c>
    </row>
    <row r="37" spans="1:12" ht="78" customHeight="1" x14ac:dyDescent="0.3">
      <c r="A37" s="22">
        <v>13</v>
      </c>
      <c r="B37" s="23" t="s">
        <v>47</v>
      </c>
      <c r="C37" s="16" t="s">
        <v>13</v>
      </c>
      <c r="D37" s="16" t="s">
        <v>30</v>
      </c>
      <c r="E37" s="19" t="s">
        <v>34</v>
      </c>
      <c r="F37" s="16" t="s">
        <v>17</v>
      </c>
      <c r="G37" s="21">
        <v>2023</v>
      </c>
      <c r="H37" s="37">
        <v>10528871.42</v>
      </c>
      <c r="I37" s="38"/>
      <c r="J37" s="37">
        <v>0</v>
      </c>
      <c r="K37" s="38"/>
      <c r="L37" s="24">
        <v>0</v>
      </c>
    </row>
    <row r="38" spans="1:12" ht="78" customHeight="1" x14ac:dyDescent="0.3">
      <c r="A38" s="32">
        <v>14</v>
      </c>
      <c r="B38" s="33" t="s">
        <v>71</v>
      </c>
      <c r="C38" s="34" t="s">
        <v>13</v>
      </c>
      <c r="D38" s="34" t="s">
        <v>30</v>
      </c>
      <c r="E38" s="35" t="s">
        <v>67</v>
      </c>
      <c r="F38" s="34" t="s">
        <v>17</v>
      </c>
      <c r="G38" s="36">
        <v>2023</v>
      </c>
      <c r="H38" s="37">
        <v>33363985.57</v>
      </c>
      <c r="I38" s="38"/>
      <c r="J38" s="37">
        <v>0</v>
      </c>
      <c r="K38" s="38"/>
      <c r="L38" s="24">
        <v>0</v>
      </c>
    </row>
    <row r="39" spans="1:12" ht="18.75" x14ac:dyDescent="0.3">
      <c r="A39" s="51">
        <v>15</v>
      </c>
      <c r="B39" s="53" t="s">
        <v>68</v>
      </c>
      <c r="C39" s="34" t="s">
        <v>13</v>
      </c>
      <c r="D39" s="34" t="s">
        <v>52</v>
      </c>
      <c r="E39" s="35" t="s">
        <v>69</v>
      </c>
      <c r="F39" s="34" t="s">
        <v>17</v>
      </c>
      <c r="G39" s="36">
        <v>2023</v>
      </c>
      <c r="H39" s="37">
        <v>4468288.0599999996</v>
      </c>
      <c r="I39" s="38"/>
      <c r="J39" s="37">
        <v>0</v>
      </c>
      <c r="K39" s="38"/>
      <c r="L39" s="24">
        <v>0</v>
      </c>
    </row>
    <row r="40" spans="1:12" ht="18.75" x14ac:dyDescent="0.3">
      <c r="A40" s="52"/>
      <c r="B40" s="54"/>
      <c r="C40" s="34" t="s">
        <v>13</v>
      </c>
      <c r="D40" s="34" t="s">
        <v>52</v>
      </c>
      <c r="E40" s="35" t="s">
        <v>70</v>
      </c>
      <c r="F40" s="34" t="s">
        <v>17</v>
      </c>
      <c r="G40" s="36">
        <v>2023</v>
      </c>
      <c r="H40" s="37">
        <v>120000</v>
      </c>
      <c r="I40" s="38"/>
      <c r="J40" s="37">
        <v>0</v>
      </c>
      <c r="K40" s="38"/>
      <c r="L40" s="24">
        <v>0</v>
      </c>
    </row>
    <row r="41" spans="1:12" ht="18.75" x14ac:dyDescent="0.3">
      <c r="A41" s="22">
        <v>16</v>
      </c>
      <c r="B41" s="1" t="s">
        <v>14</v>
      </c>
      <c r="C41" s="2">
        <v>730</v>
      </c>
      <c r="D41" s="4"/>
      <c r="E41" s="15"/>
      <c r="F41" s="3"/>
      <c r="G41" s="3"/>
      <c r="H41" s="37">
        <f>H42+H43+H44</f>
        <v>132295684.83</v>
      </c>
      <c r="I41" s="38"/>
      <c r="J41" s="37">
        <f>J42+J43+J44</f>
        <v>102034800</v>
      </c>
      <c r="K41" s="38"/>
      <c r="L41" s="15">
        <f t="shared" ref="L41" si="3">L42+L43+L44</f>
        <v>102034800</v>
      </c>
    </row>
    <row r="42" spans="1:12" ht="18.75" x14ac:dyDescent="0.3">
      <c r="A42" s="22">
        <v>17</v>
      </c>
      <c r="B42" s="18" t="s">
        <v>9</v>
      </c>
      <c r="C42" s="4"/>
      <c r="D42" s="4"/>
      <c r="E42" s="15"/>
      <c r="F42" s="3"/>
      <c r="G42" s="3"/>
      <c r="H42" s="37">
        <f>H45+H51+H53</f>
        <v>14563184.829999998</v>
      </c>
      <c r="I42" s="38"/>
      <c r="J42" s="37">
        <f>J45+J51+J53</f>
        <v>0</v>
      </c>
      <c r="K42" s="38"/>
      <c r="L42" s="15">
        <f>L45+L51+L53</f>
        <v>0</v>
      </c>
    </row>
    <row r="43" spans="1:12" ht="18.75" x14ac:dyDescent="0.3">
      <c r="A43" s="22">
        <v>18</v>
      </c>
      <c r="B43" s="18" t="s">
        <v>10</v>
      </c>
      <c r="C43" s="4"/>
      <c r="D43" s="4"/>
      <c r="E43" s="15"/>
      <c r="F43" s="3"/>
      <c r="G43" s="3"/>
      <c r="H43" s="37">
        <f>H49+12139517.42</f>
        <v>88011617.420000002</v>
      </c>
      <c r="I43" s="38"/>
      <c r="J43" s="37">
        <f>J49+12139517.42</f>
        <v>72313917.420000002</v>
      </c>
      <c r="K43" s="38"/>
      <c r="L43" s="15">
        <f>L49+12976722.03</f>
        <v>73151122.030000001</v>
      </c>
    </row>
    <row r="44" spans="1:12" ht="18.75" x14ac:dyDescent="0.3">
      <c r="A44" s="22">
        <v>19</v>
      </c>
      <c r="B44" s="18" t="s">
        <v>11</v>
      </c>
      <c r="C44" s="4"/>
      <c r="D44" s="4"/>
      <c r="E44" s="15"/>
      <c r="F44" s="3"/>
      <c r="G44" s="3"/>
      <c r="H44" s="37">
        <v>29720882.579999998</v>
      </c>
      <c r="I44" s="38"/>
      <c r="J44" s="37">
        <v>29720882.579999998</v>
      </c>
      <c r="K44" s="38"/>
      <c r="L44" s="15">
        <v>28883677.969999999</v>
      </c>
    </row>
    <row r="45" spans="1:12" ht="93.75" x14ac:dyDescent="0.3">
      <c r="A45" s="22">
        <v>20</v>
      </c>
      <c r="B45" s="18" t="s">
        <v>25</v>
      </c>
      <c r="C45" s="4"/>
      <c r="D45" s="4"/>
      <c r="E45" s="15"/>
      <c r="F45" s="3"/>
      <c r="G45" s="3"/>
      <c r="H45" s="37">
        <f>H46+H47</f>
        <v>1297868.19</v>
      </c>
      <c r="I45" s="38"/>
      <c r="J45" s="37">
        <f>J46+J47</f>
        <v>0</v>
      </c>
      <c r="K45" s="38"/>
      <c r="L45" s="15">
        <v>0</v>
      </c>
    </row>
    <row r="46" spans="1:12" ht="75" x14ac:dyDescent="0.3">
      <c r="A46" s="22">
        <v>21</v>
      </c>
      <c r="B46" s="25" t="s">
        <v>59</v>
      </c>
      <c r="C46" s="2">
        <v>730</v>
      </c>
      <c r="D46" s="16" t="s">
        <v>27</v>
      </c>
      <c r="E46" s="16" t="s">
        <v>53</v>
      </c>
      <c r="F46" s="16" t="s">
        <v>17</v>
      </c>
      <c r="G46" s="16" t="s">
        <v>46</v>
      </c>
      <c r="H46" s="37">
        <v>397868.19</v>
      </c>
      <c r="I46" s="38"/>
      <c r="J46" s="37">
        <v>0</v>
      </c>
      <c r="K46" s="38"/>
      <c r="L46" s="15">
        <v>0</v>
      </c>
    </row>
    <row r="47" spans="1:12" ht="93.75" x14ac:dyDescent="0.3">
      <c r="A47" s="22">
        <v>22</v>
      </c>
      <c r="B47" s="25" t="s">
        <v>60</v>
      </c>
      <c r="C47" s="2">
        <v>730</v>
      </c>
      <c r="D47" s="16" t="s">
        <v>27</v>
      </c>
      <c r="E47" s="16" t="s">
        <v>50</v>
      </c>
      <c r="F47" s="16" t="s">
        <v>17</v>
      </c>
      <c r="G47" s="16" t="s">
        <v>46</v>
      </c>
      <c r="H47" s="37">
        <v>900000</v>
      </c>
      <c r="I47" s="38"/>
      <c r="J47" s="37">
        <v>0</v>
      </c>
      <c r="K47" s="38"/>
      <c r="L47" s="15">
        <v>0</v>
      </c>
    </row>
    <row r="48" spans="1:12" ht="56.25" x14ac:dyDescent="0.3">
      <c r="A48" s="22">
        <v>23</v>
      </c>
      <c r="B48" s="1" t="s">
        <v>29</v>
      </c>
      <c r="C48" s="16"/>
      <c r="D48" s="16"/>
      <c r="E48" s="19" t="s">
        <v>31</v>
      </c>
      <c r="F48" s="2"/>
      <c r="G48" s="21"/>
      <c r="H48" s="37">
        <f>H49+H50</f>
        <v>117732500</v>
      </c>
      <c r="I48" s="38"/>
      <c r="J48" s="37">
        <f>J49+J50</f>
        <v>102034800</v>
      </c>
      <c r="K48" s="38"/>
      <c r="L48" s="15">
        <f>L49+L50</f>
        <v>102034800</v>
      </c>
    </row>
    <row r="49" spans="1:12" ht="108" customHeight="1" x14ac:dyDescent="0.3">
      <c r="A49" s="51">
        <v>24</v>
      </c>
      <c r="B49" s="53" t="s">
        <v>41</v>
      </c>
      <c r="C49" s="16" t="s">
        <v>15</v>
      </c>
      <c r="D49" s="16" t="s">
        <v>49</v>
      </c>
      <c r="E49" s="16" t="s">
        <v>39</v>
      </c>
      <c r="F49" s="2">
        <v>410</v>
      </c>
      <c r="G49" s="21" t="s">
        <v>48</v>
      </c>
      <c r="H49" s="49">
        <v>75872100</v>
      </c>
      <c r="I49" s="49"/>
      <c r="J49" s="49">
        <v>60174400</v>
      </c>
      <c r="K49" s="49"/>
      <c r="L49" s="15">
        <v>60174400</v>
      </c>
    </row>
    <row r="50" spans="1:12" ht="102" customHeight="1" x14ac:dyDescent="0.3">
      <c r="A50" s="52"/>
      <c r="B50" s="54"/>
      <c r="C50" s="27" t="s">
        <v>15</v>
      </c>
      <c r="D50" s="27" t="s">
        <v>49</v>
      </c>
      <c r="E50" s="27" t="s">
        <v>62</v>
      </c>
      <c r="F50" s="2">
        <v>410</v>
      </c>
      <c r="G50" s="28" t="s">
        <v>48</v>
      </c>
      <c r="H50" s="37">
        <f>29720882.58+12139517.42</f>
        <v>41860400</v>
      </c>
      <c r="I50" s="38"/>
      <c r="J50" s="37">
        <f>29720882.58+12139517.42</f>
        <v>41860400</v>
      </c>
      <c r="K50" s="38"/>
      <c r="L50" s="29">
        <f>28883677.97+12976722.03</f>
        <v>41860400</v>
      </c>
    </row>
    <row r="51" spans="1:12" ht="44.25" customHeight="1" x14ac:dyDescent="0.3">
      <c r="A51" s="22">
        <v>25</v>
      </c>
      <c r="B51" s="18" t="s">
        <v>35</v>
      </c>
      <c r="C51" s="27"/>
      <c r="D51" s="16"/>
      <c r="E51" s="12"/>
      <c r="F51" s="11"/>
      <c r="G51" s="13"/>
      <c r="H51" s="65">
        <f>H52</f>
        <v>5000000</v>
      </c>
      <c r="I51" s="66"/>
      <c r="J51" s="65">
        <v>0</v>
      </c>
      <c r="K51" s="66"/>
      <c r="L51" s="15">
        <v>0</v>
      </c>
    </row>
    <row r="52" spans="1:12" ht="159" customHeight="1" x14ac:dyDescent="0.3">
      <c r="A52" s="22">
        <v>26</v>
      </c>
      <c r="B52" s="20" t="s">
        <v>57</v>
      </c>
      <c r="C52" s="3">
        <v>730</v>
      </c>
      <c r="D52" s="16" t="s">
        <v>55</v>
      </c>
      <c r="E52" s="16" t="s">
        <v>56</v>
      </c>
      <c r="F52" s="2">
        <v>410</v>
      </c>
      <c r="G52" s="2">
        <v>2023</v>
      </c>
      <c r="H52" s="37">
        <v>5000000</v>
      </c>
      <c r="I52" s="38"/>
      <c r="J52" s="49">
        <v>0</v>
      </c>
      <c r="K52" s="49"/>
      <c r="L52" s="15">
        <v>0</v>
      </c>
    </row>
    <row r="53" spans="1:12" ht="56.25" x14ac:dyDescent="0.3">
      <c r="A53" s="28">
        <v>27</v>
      </c>
      <c r="B53" s="30" t="s">
        <v>63</v>
      </c>
      <c r="C53" s="3"/>
      <c r="D53" s="27"/>
      <c r="E53" s="27"/>
      <c r="F53" s="2"/>
      <c r="G53" s="2"/>
      <c r="H53" s="37">
        <f>H54</f>
        <v>8265316.6399999997</v>
      </c>
      <c r="I53" s="38"/>
      <c r="J53" s="37">
        <f>J54</f>
        <v>0</v>
      </c>
      <c r="K53" s="38"/>
      <c r="L53" s="29">
        <f>L54</f>
        <v>0</v>
      </c>
    </row>
    <row r="54" spans="1:12" ht="56.25" x14ac:dyDescent="0.3">
      <c r="A54" s="28">
        <v>28</v>
      </c>
      <c r="B54" s="20" t="s">
        <v>66</v>
      </c>
      <c r="C54" s="3">
        <v>730</v>
      </c>
      <c r="D54" s="27" t="s">
        <v>64</v>
      </c>
      <c r="E54" s="27" t="s">
        <v>65</v>
      </c>
      <c r="F54" s="2">
        <v>460</v>
      </c>
      <c r="G54" s="2">
        <v>2023</v>
      </c>
      <c r="H54" s="37">
        <v>8265316.6399999997</v>
      </c>
      <c r="I54" s="38"/>
      <c r="J54" s="37">
        <v>0</v>
      </c>
      <c r="K54" s="38"/>
      <c r="L54" s="29">
        <v>0</v>
      </c>
    </row>
  </sheetData>
  <mergeCells count="105">
    <mergeCell ref="H46:I46"/>
    <mergeCell ref="J46:K46"/>
    <mergeCell ref="H45:I45"/>
    <mergeCell ref="J45:K45"/>
    <mergeCell ref="H47:I47"/>
    <mergeCell ref="J47:K47"/>
    <mergeCell ref="H35:I35"/>
    <mergeCell ref="H52:I52"/>
    <mergeCell ref="J52:K52"/>
    <mergeCell ref="H51:I51"/>
    <mergeCell ref="H49:I49"/>
    <mergeCell ref="J49:K49"/>
    <mergeCell ref="J51:K51"/>
    <mergeCell ref="H42:I42"/>
    <mergeCell ref="H43:I43"/>
    <mergeCell ref="J43:K43"/>
    <mergeCell ref="H48:I48"/>
    <mergeCell ref="J44:K44"/>
    <mergeCell ref="H38:I38"/>
    <mergeCell ref="J38:K38"/>
    <mergeCell ref="J48:K48"/>
    <mergeCell ref="H39:I39"/>
    <mergeCell ref="H40:I40"/>
    <mergeCell ref="J39:K39"/>
    <mergeCell ref="E13:F13"/>
    <mergeCell ref="B13:D13"/>
    <mergeCell ref="G18:H18"/>
    <mergeCell ref="I18:J18"/>
    <mergeCell ref="J34:K34"/>
    <mergeCell ref="J32:K32"/>
    <mergeCell ref="J29:K29"/>
    <mergeCell ref="H29:I29"/>
    <mergeCell ref="J26:K26"/>
    <mergeCell ref="H31:I31"/>
    <mergeCell ref="J31:K31"/>
    <mergeCell ref="H28:I28"/>
    <mergeCell ref="J28:K28"/>
    <mergeCell ref="J30:K30"/>
    <mergeCell ref="H33:I33"/>
    <mergeCell ref="J33:K33"/>
    <mergeCell ref="A39:A40"/>
    <mergeCell ref="B39:B40"/>
    <mergeCell ref="E18:F18"/>
    <mergeCell ref="I13:J13"/>
    <mergeCell ref="I14:J14"/>
    <mergeCell ref="H44:I44"/>
    <mergeCell ref="L22:L23"/>
    <mergeCell ref="J22:K23"/>
    <mergeCell ref="G15:H15"/>
    <mergeCell ref="B25:G25"/>
    <mergeCell ref="J27:K27"/>
    <mergeCell ref="H36:I36"/>
    <mergeCell ref="H30:I30"/>
    <mergeCell ref="H26:I26"/>
    <mergeCell ref="H27:I27"/>
    <mergeCell ref="J36:K36"/>
    <mergeCell ref="J41:K41"/>
    <mergeCell ref="J42:K42"/>
    <mergeCell ref="H41:I41"/>
    <mergeCell ref="H37:I37"/>
    <mergeCell ref="J37:K37"/>
    <mergeCell ref="H32:I32"/>
    <mergeCell ref="J35:K35"/>
    <mergeCell ref="H34:I34"/>
    <mergeCell ref="A22:A23"/>
    <mergeCell ref="G14:H14"/>
    <mergeCell ref="I15:J15"/>
    <mergeCell ref="B15:D15"/>
    <mergeCell ref="B16:D16"/>
    <mergeCell ref="E15:F15"/>
    <mergeCell ref="G19:H19"/>
    <mergeCell ref="B22:B23"/>
    <mergeCell ref="B17:D17"/>
    <mergeCell ref="E17:F17"/>
    <mergeCell ref="G17:H17"/>
    <mergeCell ref="E19:F19"/>
    <mergeCell ref="C22:F22"/>
    <mergeCell ref="E16:F16"/>
    <mergeCell ref="A19:D19"/>
    <mergeCell ref="E14:F14"/>
    <mergeCell ref="B18:D18"/>
    <mergeCell ref="J40:K40"/>
    <mergeCell ref="H2:K2"/>
    <mergeCell ref="H54:I54"/>
    <mergeCell ref="J54:K54"/>
    <mergeCell ref="H53:I53"/>
    <mergeCell ref="J53:K53"/>
    <mergeCell ref="H6:K6"/>
    <mergeCell ref="J25:K25"/>
    <mergeCell ref="G16:H16"/>
    <mergeCell ref="I16:J16"/>
    <mergeCell ref="H24:I24"/>
    <mergeCell ref="H25:I25"/>
    <mergeCell ref="H22:I23"/>
    <mergeCell ref="G22:G23"/>
    <mergeCell ref="J24:K24"/>
    <mergeCell ref="I17:J17"/>
    <mergeCell ref="I19:J19"/>
    <mergeCell ref="A10:L10"/>
    <mergeCell ref="G13:H13"/>
    <mergeCell ref="A49:A50"/>
    <mergeCell ref="B49:B50"/>
    <mergeCell ref="J50:K50"/>
    <mergeCell ref="H50:I50"/>
    <mergeCell ref="B14:D14"/>
  </mergeCells>
  <phoneticPr fontId="0" type="noConversion"/>
  <pageMargins left="1.1811023622047245" right="0.59055118110236227" top="0.78740157480314965" bottom="0.78740157480314965" header="0.51181102362204722" footer="0.51181102362204722"/>
  <pageSetup paperSize="9" scale="46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2023-04-28T07:12:34Z</cp:lastPrinted>
  <dcterms:created xsi:type="dcterms:W3CDTF">2002-03-11T10:22:12Z</dcterms:created>
  <dcterms:modified xsi:type="dcterms:W3CDTF">2023-04-28T07:12:42Z</dcterms:modified>
</cp:coreProperties>
</file>