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Area" localSheetId="0">Лист1!$B$2:$G$95</definedName>
  </definedNames>
  <calcPr calcId="152511"/>
</workbook>
</file>

<file path=xl/calcChain.xml><?xml version="1.0" encoding="utf-8"?>
<calcChain xmlns="http://schemas.openxmlformats.org/spreadsheetml/2006/main">
  <c r="I29" i="1" l="1"/>
  <c r="H26" i="1"/>
  <c r="H20" i="1"/>
  <c r="H18" i="1"/>
  <c r="I18" i="1"/>
  <c r="I26" i="1" l="1"/>
  <c r="I32" i="1" l="1"/>
  <c r="H32" i="1"/>
  <c r="I20" i="1" l="1"/>
  <c r="I35" i="1" l="1"/>
  <c r="G12" i="1" l="1"/>
  <c r="I27" i="1" l="1"/>
  <c r="H27" i="1"/>
  <c r="G27" i="1"/>
  <c r="E35" i="1" l="1"/>
  <c r="G35" i="1"/>
  <c r="G43" i="1" l="1"/>
  <c r="E27" i="1" l="1"/>
  <c r="G51" i="1" l="1"/>
  <c r="E51" i="1"/>
  <c r="E48" i="1"/>
  <c r="G48" i="1"/>
  <c r="G18" i="1" l="1"/>
  <c r="E18" i="1"/>
</calcChain>
</file>

<file path=xl/sharedStrings.xml><?xml version="1.0" encoding="utf-8"?>
<sst xmlns="http://schemas.openxmlformats.org/spreadsheetml/2006/main" count="194" uniqueCount="120">
  <si>
    <t>Показатель</t>
  </si>
  <si>
    <t>Единицы измерения</t>
  </si>
  <si>
    <t xml:space="preserve">Демографическая ситуация </t>
  </si>
  <si>
    <t xml:space="preserve">Среднегодовая численность населения </t>
  </si>
  <si>
    <t>тыс.чел.</t>
  </si>
  <si>
    <t>Коэффициент естественного прироста (убыли) населения</t>
  </si>
  <si>
    <t>на 1 тыс.чел. населения</t>
  </si>
  <si>
    <t>Общий коэффициент рождаемости</t>
  </si>
  <si>
    <t>Общий коэффициент смертности</t>
  </si>
  <si>
    <t>Коэффициент миграционного прироста (снижения)</t>
  </si>
  <si>
    <t>на 10 тыс.чел. населения</t>
  </si>
  <si>
    <t>Занятость и уровень жизни населения</t>
  </si>
  <si>
    <t>Среднемесячная заработная плата работников организаций (без субъектов малого предпринимательства</t>
  </si>
  <si>
    <t>руб.</t>
  </si>
  <si>
    <t>36 891,4</t>
  </si>
  <si>
    <t>Темп роста среднемесячной заработной платы работников организаций (без субъектов малого предпринимательства) к базовому году</t>
  </si>
  <si>
    <t>%</t>
  </si>
  <si>
    <t>Среднедушевые денежные доходы населения</t>
  </si>
  <si>
    <t>25 754,0</t>
  </si>
  <si>
    <t>Темп роста среднедушевых денежных доходов населения к базовому году</t>
  </si>
  <si>
    <t>Уровень зарегистрированной безработицы на конец периода</t>
  </si>
  <si>
    <t>Экономический потенциал</t>
  </si>
  <si>
    <t>Число субъектов малого и среднего предпринимательства на 10 000 жителей</t>
  </si>
  <si>
    <t xml:space="preserve">ед. </t>
  </si>
  <si>
    <t>Доля занятых в сфере малого и среднего предпринимательства в общей численности занятых в экономике</t>
  </si>
  <si>
    <t>Объем отгруженных товаров собственного производства по полному кругу организаций</t>
  </si>
  <si>
    <t>млн. руб.</t>
  </si>
  <si>
    <t xml:space="preserve">Темп роста объема отгруженных товаров промышленного производства по полному кругу организаций, к базовому году </t>
  </si>
  <si>
    <t xml:space="preserve">Темп роста объема отгруженных товаров промышленного производства по полному кругу организаций в сопоставимых ценах, к базовому году </t>
  </si>
  <si>
    <t>Объем инвестиций в основной капитал за счет всех источников финансирования (без субъектов малого предпринимательства)</t>
  </si>
  <si>
    <t xml:space="preserve">Темп роста объема инвестиций в основной капитал за счет всех источников финансирования (без субъектов малого предпринимательства) к базовому году </t>
  </si>
  <si>
    <t>Жилищно-коммунальное хозяйство</t>
  </si>
  <si>
    <t>Общая площадь жилищного фонда всех форм собственности</t>
  </si>
  <si>
    <t>тыс. кв. м.</t>
  </si>
  <si>
    <t>2 693,2</t>
  </si>
  <si>
    <t>Темп роста общей площади жилищного фонда всех форм собственности, к базовому году</t>
  </si>
  <si>
    <t>Общая площадь жилищного фонда всех форм собственности, приходящаяся в среднем на одного жителя</t>
  </si>
  <si>
    <t>кв.м.</t>
  </si>
  <si>
    <t>Ввод в действие жилья на одного жителя</t>
  </si>
  <si>
    <t>Замена сетей коммунальной инфраструктуры</t>
  </si>
  <si>
    <t>км.</t>
  </si>
  <si>
    <t>Новое строительство сетей водоснабжения и водоотведения</t>
  </si>
  <si>
    <t>Улучшение качества покрытия автомобильных дорог</t>
  </si>
  <si>
    <t>Количество многоквартирных жилых домов, в которых планируется капитальный ремонт общего имущества</t>
  </si>
  <si>
    <t>ед.</t>
  </si>
  <si>
    <t>Количество семей, состоящих на учете в качестве нуждающихся в жилых помещениях, на конец периода</t>
  </si>
  <si>
    <t>Количество семей, получивших жилые помещения и улучшивших жилищные условия, за период</t>
  </si>
  <si>
    <t>Доля населения, получившего жилые помещения и улучшившего жилищные условия, в общей численности населения, состоящего на учете в качестве нуждающегося в жилых помещениях</t>
  </si>
  <si>
    <t>Образование</t>
  </si>
  <si>
    <t>Количество образовательных организаций всех форм собственности на начало учебного года</t>
  </si>
  <si>
    <t>Количество дошкольных образовательных организаций всех форм собственности, на начало учебного года</t>
  </si>
  <si>
    <t>Количество дошкольных образовательных организаций муниципальной формы собственности, на начало учебного года</t>
  </si>
  <si>
    <t>Количество мест в дошкольных образовательных организациях всех форм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 и т.д.</t>
  </si>
  <si>
    <t>мест</t>
  </si>
  <si>
    <t>Количество мест в дошкольных образовательных организациях муниципальной формы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 и т.д.</t>
  </si>
  <si>
    <t>Численность детей, посещающих дошкольные образовательные организации, включая посещающих начальные школы-детские сады, филиалы дошкольных и общеобразовательных учреждений, группы дошкольного образования при школах и т.д., на начало учебного года</t>
  </si>
  <si>
    <t>чел.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</si>
  <si>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организациях, в общей численности детей в возрасте от 1 до 6 лет</t>
  </si>
  <si>
    <t>Количество общеобразовательных организаций всех форм собственности (дневные, вечерние, школы-интернаты, коррекционные, дополнительного образования), на начало учебного года</t>
  </si>
  <si>
    <t>Среднегодовая численность учащихся в дневных и вечерних общеобразовательных организациях всех форм собственности</t>
  </si>
  <si>
    <t>Среднегодовая численность учащихся в дневных и вечерних общеобразовательных организациях муниципальной формы собственности</t>
  </si>
  <si>
    <t>Количество дневных общеобразовательных организаций всех форм собственности</t>
  </si>
  <si>
    <t>Количество дневных общеобразовательных организаций муниципальной формы собственности</t>
  </si>
  <si>
    <t>Доля обучающихся в дневных общеобразовательных организациях муниципальной формы собственности, занимающихся во вторую (третью) смену, в общей численности обучающихся в дневных общеобразовательных организациях муниципальной формы собственности</t>
  </si>
  <si>
    <t>Доля выпускников общеобразовательных школ, получающих углубленную подготовку, выходящую за рамки образовательных стандартов</t>
  </si>
  <si>
    <t>Доля детей с ограниченными возможностями здоровья, получающих качественную образовательную услугу по месту своего проживания</t>
  </si>
  <si>
    <t>Количество учреждений дополнительного образования детей всех форм собственности</t>
  </si>
  <si>
    <t>Количество учреждений дополнительного образования детей всех форм собственности, находящихся в ведении органа управления образования</t>
  </si>
  <si>
    <t>Количество учреждений дополнительного образования детей всех форм собственности, находящихся в ведении органа управления культуры</t>
  </si>
  <si>
    <t>Количество учреждений дополнительного образования детей всех форм собственности, находящихся в ведении органа управления физической культуры и спорта</t>
  </si>
  <si>
    <t>Охват детей дополнительным образованием</t>
  </si>
  <si>
    <t>Здравоохранение</t>
  </si>
  <si>
    <t>Численность  родившихся</t>
  </si>
  <si>
    <t>Общая смертность населения</t>
  </si>
  <si>
    <t>Материнская смертность</t>
  </si>
  <si>
    <t>число умерших женщин на 100 тыс. детей, родившихся живыми</t>
  </si>
  <si>
    <t>Численность умерших за период в возрасте до 1 года</t>
  </si>
  <si>
    <t>число детей</t>
  </si>
  <si>
    <t>Численность умерших  от болезней системы кровообращения</t>
  </si>
  <si>
    <t>на 100 тыс.чел. населения</t>
  </si>
  <si>
    <t>Численность умерших  от новообразований</t>
  </si>
  <si>
    <t>Численность умерших  от внешних причин</t>
  </si>
  <si>
    <t>Физическая культура и спорт</t>
  </si>
  <si>
    <t>Количество спортивных сооружений всех форм собственности</t>
  </si>
  <si>
    <t>Количество физкультурно-спортивных клубов по месту жительства всех форм собственности</t>
  </si>
  <si>
    <t>Уровень фактической обеспеченности плоскостными спортивными сооружениями от нормативной потребности</t>
  </si>
  <si>
    <t xml:space="preserve">Доля населения, систематически занимающегося физической культурой и спортом </t>
  </si>
  <si>
    <t>Доля лиц с ограниченными возможностями здоровья и инвалидов, систематически занимающихся спортом, в общей численности данной категории населения</t>
  </si>
  <si>
    <t>Доля обучающихся и студентов, систематически занимающихся физической культурой и спортом, в общей численности обучающихся и студентов</t>
  </si>
  <si>
    <t>Культура, отдых и досуг</t>
  </si>
  <si>
    <t>Количество общедоступных библиотек всех форм собственности</t>
  </si>
  <si>
    <t>Доступ граждан к электронным ресурсам культуры в дистанционном режиме:</t>
  </si>
  <si>
    <t>доля библиотек, подключенных к сети Интернет</t>
  </si>
  <si>
    <t>доля музеев, имеющих виртуальные туры</t>
  </si>
  <si>
    <t>Количество организаций культурно-досугового типа всех форм собственности</t>
  </si>
  <si>
    <t>Количество учреждений музейного типа всех форм собственности</t>
  </si>
  <si>
    <t>Количество профессиональных театров всех форм собственности</t>
  </si>
  <si>
    <t>Количество кинотеатров постоянных всех форм собственности</t>
  </si>
  <si>
    <t>Количество детских музыкальных школ</t>
  </si>
  <si>
    <t>Численность учащихся в детских музыкальных школах</t>
  </si>
  <si>
    <t>Количество детских художественных школ</t>
  </si>
  <si>
    <t>Численность учащихся в детских художественных школах</t>
  </si>
  <si>
    <t>Количество объектов культурного наследия всех категорий историко-культурного назначения</t>
  </si>
  <si>
    <t>Социальная политика</t>
  </si>
  <si>
    <t>Удельный вес инициативных мер социальной поддержки, предоставляемых с учетом доходов, в общем числе инициативных мер социальной поддержки</t>
  </si>
  <si>
    <t>Доля граждан, получивших услуги в учреждениях социального обслуживания, в общем числе граждан, обратившихся за их получением</t>
  </si>
  <si>
    <t>Охват граждан пожилого возраста и инвалидов всеми видами социального обслуживания на дому</t>
  </si>
  <si>
    <t>чел/1 тыс. пенсионеров</t>
  </si>
  <si>
    <t>ОТЧЕТ</t>
  </si>
  <si>
    <t xml:space="preserve">о степени выполнения целевых индикаторов (показателей) </t>
  </si>
  <si>
    <t>стратегии социально-экономического развития города Ачинска до 2030 года</t>
  </si>
  <si>
    <t>2019 год (предшествующий отчетному)</t>
  </si>
  <si>
    <t>2020 год план</t>
  </si>
  <si>
    <t>2020 год отчет</t>
  </si>
  <si>
    <t>Значение показателей в соответствии с этапами реализации стратегии</t>
  </si>
  <si>
    <t>2015 год (базовый)</t>
  </si>
  <si>
    <t>*</t>
  </si>
  <si>
    <t>за отчетный период по состоянию на 01.01.2022</t>
  </si>
  <si>
    <t>2021 год план</t>
  </si>
  <si>
    <t>2021 год 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</si>
</sst>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59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/>
    <xf numFmtId="2" fontId="5" fillId="2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95"/>
  <sheetViews>
    <sheetView tabSelected="1" workbookViewId="0">
      <pane ySplit="9" topLeftCell="A86" activePane="bottomLeft" state="frozen"/>
      <selection pane="bottomLeft" activeCell="B2" sqref="B2:I95"/>
    </sheetView>
  </sheetViews>
  <sheetFormatPr defaultRowHeight="15" x14ac:dyDescent="0.25"/>
  <cols>
    <col min="1" max="1" width="4" customWidth="1"/>
    <col min="2" max="2" width="58.5703125" customWidth="1"/>
    <col min="3" max="3" width="22.28515625" customWidth="1"/>
    <col min="4" max="4" width="20.140625" customWidth="1"/>
    <col min="5" max="5" width="20.140625" hidden="1" customWidth="1"/>
    <col min="6" max="9" width="20.140625" customWidth="1"/>
    <col min="10" max="10" width="21.5703125" customWidth="1"/>
  </cols>
  <sheetData>
    <row r="2" spans="2:9" ht="18.75" customHeight="1" x14ac:dyDescent="0.25">
      <c r="B2" s="56" t="s">
        <v>108</v>
      </c>
      <c r="C2" s="56"/>
      <c r="D2" s="56"/>
      <c r="E2" s="56"/>
      <c r="F2" s="56"/>
      <c r="G2" s="56"/>
      <c r="H2" s="34"/>
      <c r="I2" s="34"/>
    </row>
    <row r="3" spans="2:9" ht="21.75" customHeight="1" x14ac:dyDescent="0.25">
      <c r="B3" s="57" t="s">
        <v>109</v>
      </c>
      <c r="C3" s="57"/>
      <c r="D3" s="57"/>
      <c r="E3" s="57"/>
      <c r="F3" s="57"/>
      <c r="G3" s="57"/>
      <c r="H3" s="35"/>
      <c r="I3" s="35"/>
    </row>
    <row r="4" spans="2:9" ht="18.75" customHeight="1" x14ac:dyDescent="0.25">
      <c r="B4" s="57" t="s">
        <v>110</v>
      </c>
      <c r="C4" s="57"/>
      <c r="D4" s="57"/>
      <c r="E4" s="57"/>
      <c r="F4" s="57"/>
      <c r="G4" s="57"/>
      <c r="H4" s="35"/>
      <c r="I4" s="35"/>
    </row>
    <row r="5" spans="2:9" ht="18.75" customHeight="1" x14ac:dyDescent="0.25">
      <c r="B5" s="57" t="s">
        <v>117</v>
      </c>
      <c r="C5" s="57"/>
      <c r="D5" s="57"/>
      <c r="E5" s="57"/>
      <c r="F5" s="57"/>
      <c r="G5" s="57"/>
      <c r="H5" s="35"/>
      <c r="I5" s="35"/>
    </row>
    <row r="6" spans="2:9" ht="15.75" x14ac:dyDescent="0.25">
      <c r="B6" s="1"/>
    </row>
    <row r="7" spans="2:9" ht="16.5" customHeight="1" x14ac:dyDescent="0.25">
      <c r="B7" s="58" t="s">
        <v>0</v>
      </c>
      <c r="C7" s="58" t="s">
        <v>1</v>
      </c>
      <c r="D7" s="58" t="s">
        <v>114</v>
      </c>
      <c r="E7" s="58"/>
      <c r="F7" s="58"/>
      <c r="G7" s="58"/>
      <c r="H7" s="58"/>
      <c r="I7" s="58"/>
    </row>
    <row r="8" spans="2:9" ht="49.5" x14ac:dyDescent="0.25">
      <c r="B8" s="58"/>
      <c r="C8" s="58"/>
      <c r="D8" s="3" t="s">
        <v>115</v>
      </c>
      <c r="E8" s="3" t="s">
        <v>111</v>
      </c>
      <c r="F8" s="3" t="s">
        <v>112</v>
      </c>
      <c r="G8" s="3" t="s">
        <v>113</v>
      </c>
      <c r="H8" s="36" t="s">
        <v>118</v>
      </c>
      <c r="I8" s="36" t="s">
        <v>119</v>
      </c>
    </row>
    <row r="9" spans="2:9" ht="16.5" x14ac:dyDescent="0.25">
      <c r="B9" s="3">
        <v>1</v>
      </c>
      <c r="C9" s="3">
        <v>2</v>
      </c>
      <c r="D9" s="3">
        <v>3</v>
      </c>
      <c r="E9" s="3">
        <v>4</v>
      </c>
      <c r="F9" s="3">
        <v>4</v>
      </c>
      <c r="G9" s="3">
        <v>5</v>
      </c>
      <c r="H9" s="36">
        <v>6</v>
      </c>
      <c r="I9" s="36">
        <v>7</v>
      </c>
    </row>
    <row r="10" spans="2:9" ht="15.75" customHeight="1" x14ac:dyDescent="0.25">
      <c r="B10" s="4" t="s">
        <v>2</v>
      </c>
      <c r="C10" s="15"/>
      <c r="D10" s="15"/>
      <c r="E10" s="15"/>
      <c r="F10" s="5"/>
      <c r="G10" s="5"/>
      <c r="H10" s="5"/>
      <c r="I10" s="5"/>
    </row>
    <row r="11" spans="2:9" ht="16.5" x14ac:dyDescent="0.25">
      <c r="B11" s="6" t="s">
        <v>3</v>
      </c>
      <c r="C11" s="7" t="s">
        <v>4</v>
      </c>
      <c r="D11" s="8">
        <v>106964</v>
      </c>
      <c r="E11" s="8">
        <v>106586</v>
      </c>
      <c r="F11" s="9">
        <v>106830</v>
      </c>
      <c r="G11" s="9">
        <v>106456</v>
      </c>
      <c r="H11" s="9">
        <v>107001</v>
      </c>
      <c r="I11" s="9">
        <v>105847</v>
      </c>
    </row>
    <row r="12" spans="2:9" ht="33" x14ac:dyDescent="0.25">
      <c r="B12" s="6" t="s">
        <v>5</v>
      </c>
      <c r="C12" s="7" t="s">
        <v>6</v>
      </c>
      <c r="D12" s="7">
        <v>-0.4</v>
      </c>
      <c r="E12" s="7">
        <v>-3.6</v>
      </c>
      <c r="F12" s="3">
        <v>-0.4</v>
      </c>
      <c r="G12" s="12">
        <f>-762/G11*1000</f>
        <v>-7.1578868264823026</v>
      </c>
      <c r="H12" s="36">
        <v>-0.4</v>
      </c>
      <c r="I12" s="36">
        <v>-9.9</v>
      </c>
    </row>
    <row r="13" spans="2:9" ht="33" x14ac:dyDescent="0.25">
      <c r="B13" s="6" t="s">
        <v>7</v>
      </c>
      <c r="C13" s="7" t="s">
        <v>6</v>
      </c>
      <c r="D13" s="7">
        <v>14.1</v>
      </c>
      <c r="E13" s="7">
        <v>9.9</v>
      </c>
      <c r="F13" s="3">
        <v>13.6</v>
      </c>
      <c r="G13" s="3">
        <v>9.1999999999999993</v>
      </c>
      <c r="H13" s="36">
        <v>13.6</v>
      </c>
      <c r="I13" s="36">
        <v>9.4</v>
      </c>
    </row>
    <row r="14" spans="2:9" ht="33" x14ac:dyDescent="0.25">
      <c r="B14" s="6" t="s">
        <v>8</v>
      </c>
      <c r="C14" s="7" t="s">
        <v>6</v>
      </c>
      <c r="D14" s="7">
        <v>14.5</v>
      </c>
      <c r="E14" s="7">
        <v>13.5</v>
      </c>
      <c r="F14" s="3">
        <v>13.9</v>
      </c>
      <c r="G14" s="3">
        <v>16.3</v>
      </c>
      <c r="H14" s="36">
        <v>13.9</v>
      </c>
      <c r="I14" s="36">
        <v>19.3</v>
      </c>
    </row>
    <row r="15" spans="2:9" ht="33" x14ac:dyDescent="0.25">
      <c r="B15" s="6" t="s">
        <v>9</v>
      </c>
      <c r="C15" s="7" t="s">
        <v>10</v>
      </c>
      <c r="D15" s="7">
        <v>-59.4</v>
      </c>
      <c r="E15" s="7">
        <v>75.3</v>
      </c>
      <c r="F15" s="3">
        <v>19.5</v>
      </c>
      <c r="G15" s="3">
        <v>7.2</v>
      </c>
      <c r="H15" s="36">
        <v>19.5</v>
      </c>
      <c r="I15" s="12">
        <v>49</v>
      </c>
    </row>
    <row r="16" spans="2:9" ht="16.5" x14ac:dyDescent="0.25">
      <c r="B16" s="10" t="s">
        <v>11</v>
      </c>
      <c r="C16" s="5"/>
      <c r="D16" s="5"/>
      <c r="E16" s="5"/>
      <c r="F16" s="5"/>
      <c r="G16" s="5"/>
      <c r="H16" s="5"/>
      <c r="I16" s="5"/>
    </row>
    <row r="17" spans="2:11" ht="49.5" x14ac:dyDescent="0.25">
      <c r="B17" s="6" t="s">
        <v>12</v>
      </c>
      <c r="C17" s="7" t="s">
        <v>13</v>
      </c>
      <c r="D17" s="30">
        <v>28257.8</v>
      </c>
      <c r="E17" s="8">
        <v>40001.9</v>
      </c>
      <c r="F17" s="3" t="s">
        <v>14</v>
      </c>
      <c r="G17" s="11">
        <v>43566.27</v>
      </c>
      <c r="H17" s="11">
        <v>37629.228000000003</v>
      </c>
      <c r="I17" s="54">
        <v>49246.7</v>
      </c>
    </row>
    <row r="18" spans="2:11" ht="49.5" x14ac:dyDescent="0.25">
      <c r="B18" s="6" t="s">
        <v>15</v>
      </c>
      <c r="C18" s="7" t="s">
        <v>16</v>
      </c>
      <c r="D18" s="7" t="s">
        <v>116</v>
      </c>
      <c r="E18" s="31">
        <f>E17/D17*100</f>
        <v>141.56056027008472</v>
      </c>
      <c r="F18" s="3">
        <v>130.6</v>
      </c>
      <c r="G18" s="12">
        <f>G17/D17*100</f>
        <v>154.17431647191216</v>
      </c>
      <c r="H18" s="12">
        <f>H17/D17*100</f>
        <v>133.16403966338498</v>
      </c>
      <c r="I18" s="50">
        <f>I17/D17*100</f>
        <v>174.27648295337923</v>
      </c>
    </row>
    <row r="19" spans="2:11" ht="16.5" x14ac:dyDescent="0.25">
      <c r="B19" s="6" t="s">
        <v>17</v>
      </c>
      <c r="C19" s="7" t="s">
        <v>13</v>
      </c>
      <c r="D19" s="32">
        <v>20260.8</v>
      </c>
      <c r="E19" s="32">
        <v>23058</v>
      </c>
      <c r="F19" s="3" t="s">
        <v>18</v>
      </c>
      <c r="G19" s="13">
        <v>24741</v>
      </c>
      <c r="H19" s="13">
        <v>26500.865999999998</v>
      </c>
      <c r="I19" s="51">
        <v>26632</v>
      </c>
    </row>
    <row r="20" spans="2:11" ht="33" x14ac:dyDescent="0.25">
      <c r="B20" s="6" t="s">
        <v>19</v>
      </c>
      <c r="C20" s="7" t="s">
        <v>16</v>
      </c>
      <c r="D20" s="7" t="s">
        <v>116</v>
      </c>
      <c r="E20" s="7">
        <v>113.8</v>
      </c>
      <c r="F20" s="3">
        <v>127.1</v>
      </c>
      <c r="G20" s="3">
        <v>122.1</v>
      </c>
      <c r="H20" s="12">
        <f>H19/D19*100</f>
        <v>130.79871475953567</v>
      </c>
      <c r="I20" s="50">
        <f>I19/D19*100</f>
        <v>131.44594487878069</v>
      </c>
    </row>
    <row r="21" spans="2:11" ht="33" x14ac:dyDescent="0.25">
      <c r="B21" s="6" t="s">
        <v>20</v>
      </c>
      <c r="C21" s="7" t="s">
        <v>16</v>
      </c>
      <c r="D21" s="7">
        <v>0.8</v>
      </c>
      <c r="E21" s="7">
        <v>0.3</v>
      </c>
      <c r="F21" s="3">
        <v>0.5</v>
      </c>
      <c r="G21" s="3">
        <v>1.7</v>
      </c>
      <c r="H21" s="37">
        <v>0.5</v>
      </c>
      <c r="I21" s="36">
        <v>0.3</v>
      </c>
    </row>
    <row r="22" spans="2:11" ht="16.5" x14ac:dyDescent="0.25">
      <c r="B22" s="10" t="s">
        <v>21</v>
      </c>
      <c r="C22" s="5"/>
      <c r="D22" s="5"/>
      <c r="E22" s="5"/>
      <c r="F22" s="5"/>
      <c r="G22" s="5"/>
      <c r="H22" s="5"/>
      <c r="I22" s="5"/>
      <c r="K22" s="42"/>
    </row>
    <row r="23" spans="2:11" ht="33" x14ac:dyDescent="0.25">
      <c r="B23" s="6" t="s">
        <v>22</v>
      </c>
      <c r="C23" s="7" t="s">
        <v>23</v>
      </c>
      <c r="D23" s="7">
        <v>385.7</v>
      </c>
      <c r="E23" s="7">
        <v>272.89999999999998</v>
      </c>
      <c r="F23" s="14">
        <v>402.2</v>
      </c>
      <c r="G23" s="14">
        <v>253.8</v>
      </c>
      <c r="H23" s="24">
        <v>403.73454453696695</v>
      </c>
      <c r="I23" s="49">
        <v>257.24</v>
      </c>
      <c r="J23" s="41"/>
      <c r="K23" s="42"/>
    </row>
    <row r="24" spans="2:11" ht="49.5" x14ac:dyDescent="0.25">
      <c r="B24" s="6" t="s">
        <v>24</v>
      </c>
      <c r="C24" s="7" t="s">
        <v>16</v>
      </c>
      <c r="D24" s="7">
        <v>22.6</v>
      </c>
      <c r="E24" s="7">
        <v>23.3</v>
      </c>
      <c r="F24" s="3">
        <v>21.4</v>
      </c>
      <c r="G24" s="3">
        <v>23.3</v>
      </c>
      <c r="H24" s="12">
        <v>21.235987100454118</v>
      </c>
      <c r="I24" s="49">
        <v>24.68</v>
      </c>
      <c r="J24" s="41"/>
      <c r="K24" s="42"/>
    </row>
    <row r="25" spans="2:11" ht="33" x14ac:dyDescent="0.25">
      <c r="B25" s="6" t="s">
        <v>25</v>
      </c>
      <c r="C25" s="7" t="s">
        <v>26</v>
      </c>
      <c r="D25" s="13">
        <v>34478.699999999997</v>
      </c>
      <c r="E25" s="13">
        <v>46720.4</v>
      </c>
      <c r="F25" s="13">
        <v>39586.6</v>
      </c>
      <c r="G25" s="13">
        <v>48491.7</v>
      </c>
      <c r="H25" s="13">
        <v>40378.332000000002</v>
      </c>
      <c r="I25" s="13">
        <v>53584.15</v>
      </c>
    </row>
    <row r="26" spans="2:11" ht="49.5" x14ac:dyDescent="0.25">
      <c r="B26" s="6" t="s">
        <v>27</v>
      </c>
      <c r="C26" s="7" t="s">
        <v>16</v>
      </c>
      <c r="D26" s="7" t="s">
        <v>116</v>
      </c>
      <c r="E26" s="7">
        <v>135.5</v>
      </c>
      <c r="F26" s="3">
        <v>114.8</v>
      </c>
      <c r="G26" s="3">
        <v>140.6</v>
      </c>
      <c r="H26" s="12">
        <f>H25/D25*100</f>
        <v>117.11094675843347</v>
      </c>
      <c r="I26" s="12">
        <f>I25/D25*100</f>
        <v>155.41232703089156</v>
      </c>
    </row>
    <row r="27" spans="2:11" ht="49.5" x14ac:dyDescent="0.25">
      <c r="B27" s="6" t="s">
        <v>28</v>
      </c>
      <c r="C27" s="7" t="s">
        <v>16</v>
      </c>
      <c r="D27" s="7" t="s">
        <v>116</v>
      </c>
      <c r="E27" s="32">
        <f>135.5/1.047/1.016/1.043/1.038</f>
        <v>117.65685723470526</v>
      </c>
      <c r="F27" s="3">
        <v>94.8</v>
      </c>
      <c r="G27" s="13">
        <f>G26/1.047/1.016/1.043/1.038/1.047</f>
        <v>116.60484270433224</v>
      </c>
      <c r="H27" s="13">
        <f>H26/1.047/1.016/1.043/1.038/1.047/1.09</f>
        <v>89.105038209264109</v>
      </c>
      <c r="I27" s="13">
        <f>I26/1.047/1.016/1.043/1.038/1.047/1.09</f>
        <v>118.24702746911241</v>
      </c>
    </row>
    <row r="28" spans="2:11" ht="49.5" x14ac:dyDescent="0.25">
      <c r="B28" s="15" t="s">
        <v>29</v>
      </c>
      <c r="C28" s="7" t="s">
        <v>26</v>
      </c>
      <c r="D28" s="13">
        <v>4898</v>
      </c>
      <c r="E28" s="13">
        <v>4243.3</v>
      </c>
      <c r="F28" s="13">
        <v>5861.5</v>
      </c>
      <c r="G28" s="13">
        <v>4298</v>
      </c>
      <c r="H28" s="13">
        <v>5896.6596425928929</v>
      </c>
      <c r="I28" s="13">
        <v>4251</v>
      </c>
    </row>
    <row r="29" spans="2:11" ht="49.5" x14ac:dyDescent="0.25">
      <c r="B29" s="15" t="s">
        <v>30</v>
      </c>
      <c r="C29" s="7" t="s">
        <v>16</v>
      </c>
      <c r="D29" s="7" t="s">
        <v>116</v>
      </c>
      <c r="E29" s="7">
        <v>86.6</v>
      </c>
      <c r="F29" s="3">
        <v>119.7</v>
      </c>
      <c r="G29" s="3">
        <v>87.8</v>
      </c>
      <c r="H29" s="37">
        <v>120.4</v>
      </c>
      <c r="I29" s="12">
        <f>I28/D28*100</f>
        <v>86.79052674561045</v>
      </c>
    </row>
    <row r="30" spans="2:11" ht="16.5" x14ac:dyDescent="0.25">
      <c r="B30" s="16" t="s">
        <v>31</v>
      </c>
      <c r="C30" s="17"/>
      <c r="D30" s="17"/>
      <c r="E30" s="17"/>
      <c r="F30" s="5"/>
      <c r="G30" s="5"/>
      <c r="H30" s="5"/>
      <c r="I30" s="5"/>
    </row>
    <row r="31" spans="2:11" ht="33" x14ac:dyDescent="0.25">
      <c r="B31" s="18" t="s">
        <v>32</v>
      </c>
      <c r="C31" s="3" t="s">
        <v>33</v>
      </c>
      <c r="D31" s="11">
        <v>2533.1</v>
      </c>
      <c r="E31" s="13">
        <v>2612.9</v>
      </c>
      <c r="F31" s="14" t="s">
        <v>34</v>
      </c>
      <c r="G31" s="33">
        <v>2624.7</v>
      </c>
      <c r="H31" s="33">
        <v>2717.3999999999996</v>
      </c>
      <c r="I31" s="51">
        <v>2418.37</v>
      </c>
    </row>
    <row r="32" spans="2:11" ht="33" x14ac:dyDescent="0.25">
      <c r="B32" s="18" t="s">
        <v>35</v>
      </c>
      <c r="C32" s="19" t="s">
        <v>16</v>
      </c>
      <c r="D32" s="19" t="s">
        <v>116</v>
      </c>
      <c r="E32" s="19">
        <v>103.1</v>
      </c>
      <c r="F32" s="14">
        <v>106.3</v>
      </c>
      <c r="G32" s="14">
        <v>103.6</v>
      </c>
      <c r="H32" s="43">
        <f>H31/D31*100</f>
        <v>107.27567012751173</v>
      </c>
      <c r="I32" s="55">
        <f>I31/D31*100</f>
        <v>95.47076704433303</v>
      </c>
    </row>
    <row r="33" spans="2:9" ht="49.5" x14ac:dyDescent="0.25">
      <c r="B33" s="18" t="s">
        <v>36</v>
      </c>
      <c r="C33" s="3" t="s">
        <v>37</v>
      </c>
      <c r="D33" s="3">
        <v>23.6</v>
      </c>
      <c r="E33" s="3">
        <v>24.5</v>
      </c>
      <c r="F33" s="14">
        <v>25.1</v>
      </c>
      <c r="G33" s="14">
        <v>24.8</v>
      </c>
      <c r="H33" s="43">
        <v>25.375629161336107</v>
      </c>
      <c r="I33" s="52">
        <v>22.9</v>
      </c>
    </row>
    <row r="34" spans="2:9" ht="16.5" x14ac:dyDescent="0.25">
      <c r="B34" s="18" t="s">
        <v>38</v>
      </c>
      <c r="C34" s="3" t="s">
        <v>37</v>
      </c>
      <c r="D34" s="3">
        <v>0.3</v>
      </c>
      <c r="E34" s="3">
        <v>0.18</v>
      </c>
      <c r="F34" s="14">
        <v>0.28000000000000003</v>
      </c>
      <c r="G34" s="14">
        <v>0.16</v>
      </c>
      <c r="H34" s="43">
        <v>0.28014604947379235</v>
      </c>
      <c r="I34" s="52">
        <v>0.12</v>
      </c>
    </row>
    <row r="35" spans="2:9" ht="16.5" x14ac:dyDescent="0.25">
      <c r="B35" s="18" t="s">
        <v>39</v>
      </c>
      <c r="C35" s="14" t="s">
        <v>40</v>
      </c>
      <c r="D35" s="14">
        <v>10.4</v>
      </c>
      <c r="E35" s="14">
        <f>4.2+6.5</f>
        <v>10.7</v>
      </c>
      <c r="F35" s="24">
        <v>10</v>
      </c>
      <c r="G35" s="14">
        <f>2.9+3.4</f>
        <v>6.3</v>
      </c>
      <c r="H35" s="24">
        <v>10</v>
      </c>
      <c r="I35" s="49">
        <f>3.37+4.87</f>
        <v>8.24</v>
      </c>
    </row>
    <row r="36" spans="2:9" ht="33" x14ac:dyDescent="0.25">
      <c r="B36" s="18" t="s">
        <v>41</v>
      </c>
      <c r="C36" s="14" t="s">
        <v>40</v>
      </c>
      <c r="D36" s="14">
        <v>0</v>
      </c>
      <c r="E36" s="14">
        <v>0</v>
      </c>
      <c r="F36" s="14">
        <v>0.65</v>
      </c>
      <c r="G36" s="14">
        <v>5.5</v>
      </c>
      <c r="H36" s="14">
        <v>0.63500000000000001</v>
      </c>
      <c r="I36" s="49">
        <v>0.7</v>
      </c>
    </row>
    <row r="37" spans="2:9" ht="16.5" x14ac:dyDescent="0.25">
      <c r="B37" s="18" t="s">
        <v>42</v>
      </c>
      <c r="C37" s="3" t="s">
        <v>40</v>
      </c>
      <c r="D37" s="3">
        <v>0.64</v>
      </c>
      <c r="E37" s="3">
        <v>3.2</v>
      </c>
      <c r="F37" s="14">
        <v>5.8</v>
      </c>
      <c r="G37" s="14">
        <v>2.9</v>
      </c>
      <c r="H37" s="14">
        <v>5.8</v>
      </c>
      <c r="I37" s="49">
        <v>4.79</v>
      </c>
    </row>
    <row r="38" spans="2:9" ht="49.5" x14ac:dyDescent="0.25">
      <c r="B38" s="18" t="s">
        <v>43</v>
      </c>
      <c r="C38" s="3" t="s">
        <v>44</v>
      </c>
      <c r="D38" s="3">
        <v>0</v>
      </c>
      <c r="E38" s="3">
        <v>54</v>
      </c>
      <c r="F38" s="14">
        <v>60</v>
      </c>
      <c r="G38" s="14">
        <v>86</v>
      </c>
      <c r="H38" s="14">
        <v>60</v>
      </c>
      <c r="I38" s="49">
        <v>9</v>
      </c>
    </row>
    <row r="39" spans="2:9" ht="33" x14ac:dyDescent="0.25">
      <c r="B39" s="18" t="s">
        <v>45</v>
      </c>
      <c r="C39" s="3" t="s">
        <v>44</v>
      </c>
      <c r="D39" s="9">
        <v>1075</v>
      </c>
      <c r="E39" s="9">
        <v>1281</v>
      </c>
      <c r="F39" s="20">
        <v>1050</v>
      </c>
      <c r="G39" s="20">
        <v>1497</v>
      </c>
      <c r="H39" s="20">
        <v>1040</v>
      </c>
      <c r="I39" s="53">
        <v>1454</v>
      </c>
    </row>
    <row r="40" spans="2:9" ht="33" x14ac:dyDescent="0.25">
      <c r="B40" s="18" t="s">
        <v>46</v>
      </c>
      <c r="C40" s="3" t="s">
        <v>44</v>
      </c>
      <c r="D40" s="3">
        <v>88</v>
      </c>
      <c r="E40" s="3">
        <v>62</v>
      </c>
      <c r="F40" s="14">
        <v>95</v>
      </c>
      <c r="G40" s="14">
        <v>67</v>
      </c>
      <c r="H40" s="14">
        <v>95</v>
      </c>
      <c r="I40" s="49">
        <v>61</v>
      </c>
    </row>
    <row r="41" spans="2:9" ht="66" x14ac:dyDescent="0.25">
      <c r="B41" s="18" t="s">
        <v>47</v>
      </c>
      <c r="C41" s="3" t="s">
        <v>16</v>
      </c>
      <c r="D41" s="3">
        <v>8.1999999999999993</v>
      </c>
      <c r="E41" s="3">
        <v>4.7</v>
      </c>
      <c r="F41" s="14">
        <v>9</v>
      </c>
      <c r="G41" s="14">
        <v>1.38</v>
      </c>
      <c r="H41" s="43">
        <v>9.1346153846153832</v>
      </c>
      <c r="I41" s="49">
        <v>0.88</v>
      </c>
    </row>
    <row r="42" spans="2:9" ht="16.5" x14ac:dyDescent="0.25">
      <c r="B42" s="16" t="s">
        <v>48</v>
      </c>
      <c r="C42" s="19"/>
      <c r="D42" s="19"/>
      <c r="E42" s="19"/>
      <c r="F42" s="14"/>
      <c r="G42" s="14"/>
      <c r="H42" s="14"/>
      <c r="I42" s="14"/>
    </row>
    <row r="43" spans="2:9" ht="33" x14ac:dyDescent="0.25">
      <c r="B43" s="18" t="s">
        <v>49</v>
      </c>
      <c r="C43" s="14" t="s">
        <v>44</v>
      </c>
      <c r="D43" s="14">
        <v>55</v>
      </c>
      <c r="E43" s="14">
        <v>51</v>
      </c>
      <c r="F43" s="14">
        <v>56</v>
      </c>
      <c r="G43" s="14">
        <f>G44+G53</f>
        <v>50</v>
      </c>
      <c r="H43" s="14">
        <v>56</v>
      </c>
      <c r="I43" s="14">
        <v>55</v>
      </c>
    </row>
    <row r="44" spans="2:9" ht="49.5" x14ac:dyDescent="0.25">
      <c r="B44" s="18" t="s">
        <v>50</v>
      </c>
      <c r="C44" s="14" t="s">
        <v>44</v>
      </c>
      <c r="D44" s="14">
        <v>37</v>
      </c>
      <c r="E44" s="14">
        <v>33</v>
      </c>
      <c r="F44" s="14">
        <v>36</v>
      </c>
      <c r="G44" s="14">
        <v>33</v>
      </c>
      <c r="H44" s="14">
        <v>36</v>
      </c>
      <c r="I44" s="14">
        <v>34</v>
      </c>
    </row>
    <row r="45" spans="2:9" ht="49.5" x14ac:dyDescent="0.25">
      <c r="B45" s="18" t="s">
        <v>51</v>
      </c>
      <c r="C45" s="14" t="s">
        <v>44</v>
      </c>
      <c r="D45" s="14">
        <v>35</v>
      </c>
      <c r="E45" s="14">
        <v>32</v>
      </c>
      <c r="F45" s="14">
        <v>35</v>
      </c>
      <c r="G45" s="14">
        <v>32</v>
      </c>
      <c r="H45" s="14">
        <v>34</v>
      </c>
      <c r="I45" s="14">
        <v>33</v>
      </c>
    </row>
    <row r="46" spans="2:9" ht="99" x14ac:dyDescent="0.25">
      <c r="B46" s="18" t="s">
        <v>52</v>
      </c>
      <c r="C46" s="14" t="s">
        <v>53</v>
      </c>
      <c r="D46" s="20">
        <v>5902</v>
      </c>
      <c r="E46" s="20">
        <v>6040</v>
      </c>
      <c r="F46" s="20">
        <v>5937</v>
      </c>
      <c r="G46" s="20">
        <v>6026</v>
      </c>
      <c r="H46" s="20">
        <v>5937</v>
      </c>
      <c r="I46" s="20">
        <v>6263</v>
      </c>
    </row>
    <row r="47" spans="2:9" ht="99" x14ac:dyDescent="0.25">
      <c r="B47" s="18" t="s">
        <v>54</v>
      </c>
      <c r="C47" s="14" t="s">
        <v>53</v>
      </c>
      <c r="D47" s="20">
        <v>5710</v>
      </c>
      <c r="E47" s="20">
        <v>5847</v>
      </c>
      <c r="F47" s="20">
        <v>5747</v>
      </c>
      <c r="G47" s="20">
        <v>5833</v>
      </c>
      <c r="H47" s="20">
        <v>5747</v>
      </c>
      <c r="I47" s="20">
        <v>6135</v>
      </c>
    </row>
    <row r="48" spans="2:9" ht="99" x14ac:dyDescent="0.25">
      <c r="B48" s="18" t="s">
        <v>55</v>
      </c>
      <c r="C48" s="14" t="s">
        <v>56</v>
      </c>
      <c r="D48" s="20">
        <v>6250</v>
      </c>
      <c r="E48" s="20">
        <f>6188+193</f>
        <v>6381</v>
      </c>
      <c r="F48" s="20">
        <v>6361</v>
      </c>
      <c r="G48" s="20">
        <f>6170+193</f>
        <v>6363</v>
      </c>
      <c r="H48" s="20">
        <v>6361</v>
      </c>
      <c r="I48" s="20">
        <v>6275</v>
      </c>
    </row>
    <row r="49" spans="2:9" ht="82.5" x14ac:dyDescent="0.25">
      <c r="B49" s="18" t="s">
        <v>57</v>
      </c>
      <c r="C49" s="21" t="s">
        <v>16</v>
      </c>
      <c r="D49" s="21">
        <v>67.8</v>
      </c>
      <c r="E49" s="22">
        <v>71.8</v>
      </c>
      <c r="F49" s="14">
        <v>69.099999999999994</v>
      </c>
      <c r="G49" s="14">
        <v>73.2</v>
      </c>
      <c r="H49" s="45">
        <v>68.181818181818173</v>
      </c>
      <c r="I49" s="14">
        <v>80</v>
      </c>
    </row>
    <row r="50" spans="2:9" ht="66" x14ac:dyDescent="0.25">
      <c r="B50" s="18" t="s">
        <v>58</v>
      </c>
      <c r="C50" s="14" t="s">
        <v>44</v>
      </c>
      <c r="D50" s="14">
        <v>24</v>
      </c>
      <c r="E50" s="14">
        <v>20</v>
      </c>
      <c r="F50" s="14">
        <v>24</v>
      </c>
      <c r="G50" s="14">
        <v>19</v>
      </c>
      <c r="H50" s="46">
        <v>24</v>
      </c>
      <c r="I50" s="14">
        <v>19</v>
      </c>
    </row>
    <row r="51" spans="2:9" ht="49.5" x14ac:dyDescent="0.25">
      <c r="B51" s="18" t="s">
        <v>59</v>
      </c>
      <c r="C51" s="14" t="s">
        <v>56</v>
      </c>
      <c r="D51" s="20">
        <v>10127</v>
      </c>
      <c r="E51" s="20">
        <f>E52+1778</f>
        <v>14188</v>
      </c>
      <c r="F51" s="20">
        <v>12940</v>
      </c>
      <c r="G51" s="20">
        <f>G52+1778</f>
        <v>14385</v>
      </c>
      <c r="H51" s="44">
        <v>13260</v>
      </c>
      <c r="I51" s="20">
        <v>13622</v>
      </c>
    </row>
    <row r="52" spans="2:9" ht="49.5" x14ac:dyDescent="0.25">
      <c r="B52" s="18" t="s">
        <v>60</v>
      </c>
      <c r="C52" s="14" t="s">
        <v>56</v>
      </c>
      <c r="D52" s="20">
        <v>10077</v>
      </c>
      <c r="E52" s="20">
        <v>12410</v>
      </c>
      <c r="F52" s="20">
        <v>12890</v>
      </c>
      <c r="G52" s="20">
        <v>12607</v>
      </c>
      <c r="H52" s="44">
        <v>13210</v>
      </c>
      <c r="I52" s="20">
        <v>12442</v>
      </c>
    </row>
    <row r="53" spans="2:9" ht="33" x14ac:dyDescent="0.25">
      <c r="B53" s="18" t="s">
        <v>61</v>
      </c>
      <c r="C53" s="14" t="s">
        <v>44</v>
      </c>
      <c r="D53" s="14">
        <v>18</v>
      </c>
      <c r="E53" s="14">
        <v>18</v>
      </c>
      <c r="F53" s="14">
        <v>18</v>
      </c>
      <c r="G53" s="14">
        <v>17</v>
      </c>
      <c r="H53" s="46">
        <v>18</v>
      </c>
      <c r="I53" s="14">
        <v>19</v>
      </c>
    </row>
    <row r="54" spans="2:9" ht="33" x14ac:dyDescent="0.25">
      <c r="B54" s="18" t="s">
        <v>62</v>
      </c>
      <c r="C54" s="14" t="s">
        <v>44</v>
      </c>
      <c r="D54" s="14">
        <v>17</v>
      </c>
      <c r="E54" s="14">
        <v>15</v>
      </c>
      <c r="F54" s="14">
        <v>17</v>
      </c>
      <c r="G54" s="14">
        <v>15</v>
      </c>
      <c r="H54" s="46">
        <v>17</v>
      </c>
      <c r="I54" s="14">
        <v>15</v>
      </c>
    </row>
    <row r="55" spans="2:9" ht="99" x14ac:dyDescent="0.25">
      <c r="B55" s="18" t="s">
        <v>63</v>
      </c>
      <c r="C55" s="14" t="s">
        <v>16</v>
      </c>
      <c r="D55" s="14">
        <v>21.3</v>
      </c>
      <c r="E55" s="14">
        <v>23.9</v>
      </c>
      <c r="F55" s="14">
        <v>33</v>
      </c>
      <c r="G55" s="24">
        <v>25</v>
      </c>
      <c r="H55" s="24">
        <v>34.885113389716338</v>
      </c>
      <c r="I55" s="24">
        <v>32</v>
      </c>
    </row>
    <row r="56" spans="2:9" ht="49.5" x14ac:dyDescent="0.25">
      <c r="B56" s="23" t="s">
        <v>64</v>
      </c>
      <c r="C56" s="14" t="s">
        <v>16</v>
      </c>
      <c r="D56" s="14">
        <v>8.9</v>
      </c>
      <c r="E56" s="14">
        <v>10</v>
      </c>
      <c r="F56" s="14">
        <v>10</v>
      </c>
      <c r="G56" s="14">
        <v>10</v>
      </c>
      <c r="H56" s="45">
        <v>9.9992515530274684</v>
      </c>
      <c r="I56" s="14">
        <v>10</v>
      </c>
    </row>
    <row r="57" spans="2:9" ht="49.5" x14ac:dyDescent="0.25">
      <c r="B57" s="18" t="s">
        <v>65</v>
      </c>
      <c r="C57" s="14" t="s">
        <v>16</v>
      </c>
      <c r="D57" s="14" t="s">
        <v>116</v>
      </c>
      <c r="E57" s="14">
        <v>100</v>
      </c>
      <c r="F57" s="14">
        <v>100</v>
      </c>
      <c r="G57" s="14">
        <v>100</v>
      </c>
      <c r="H57" s="14">
        <v>100</v>
      </c>
      <c r="I57" s="14">
        <v>100</v>
      </c>
    </row>
    <row r="58" spans="2:9" ht="33" x14ac:dyDescent="0.25">
      <c r="B58" s="18" t="s">
        <v>66</v>
      </c>
      <c r="C58" s="14" t="s">
        <v>44</v>
      </c>
      <c r="D58" s="14">
        <v>8</v>
      </c>
      <c r="E58" s="14">
        <v>8</v>
      </c>
      <c r="F58" s="14">
        <v>8</v>
      </c>
      <c r="G58" s="14">
        <v>8</v>
      </c>
      <c r="H58" s="46">
        <v>8</v>
      </c>
      <c r="I58" s="14">
        <v>4</v>
      </c>
    </row>
    <row r="59" spans="2:9" ht="66" x14ac:dyDescent="0.25">
      <c r="B59" s="18" t="s">
        <v>67</v>
      </c>
      <c r="C59" s="14" t="s">
        <v>44</v>
      </c>
      <c r="D59" s="14">
        <v>1</v>
      </c>
      <c r="E59" s="14">
        <v>1</v>
      </c>
      <c r="F59" s="14">
        <v>1</v>
      </c>
      <c r="G59" s="14">
        <v>1</v>
      </c>
      <c r="H59" s="46">
        <v>1</v>
      </c>
      <c r="I59" s="14">
        <v>1</v>
      </c>
    </row>
    <row r="60" spans="2:9" ht="49.5" x14ac:dyDescent="0.25">
      <c r="B60" s="18" t="s">
        <v>68</v>
      </c>
      <c r="C60" s="14" t="s">
        <v>44</v>
      </c>
      <c r="D60" s="14">
        <v>3</v>
      </c>
      <c r="E60" s="14">
        <v>3</v>
      </c>
      <c r="F60" s="14">
        <v>3</v>
      </c>
      <c r="G60" s="14">
        <v>3</v>
      </c>
      <c r="H60" s="46">
        <v>3</v>
      </c>
      <c r="I60" s="14">
        <v>3</v>
      </c>
    </row>
    <row r="61" spans="2:9" ht="66" x14ac:dyDescent="0.25">
      <c r="B61" s="18" t="s">
        <v>69</v>
      </c>
      <c r="C61" s="14" t="s">
        <v>44</v>
      </c>
      <c r="D61" s="14">
        <v>4</v>
      </c>
      <c r="E61" s="14">
        <v>4</v>
      </c>
      <c r="F61" s="14">
        <v>4</v>
      </c>
      <c r="G61" s="14">
        <v>4</v>
      </c>
      <c r="H61" s="46">
        <v>4</v>
      </c>
      <c r="I61" s="14">
        <v>0</v>
      </c>
    </row>
    <row r="62" spans="2:9" ht="16.5" x14ac:dyDescent="0.25">
      <c r="B62" s="18" t="s">
        <v>70</v>
      </c>
      <c r="C62" s="21" t="s">
        <v>16</v>
      </c>
      <c r="D62" s="21">
        <v>81.099999999999994</v>
      </c>
      <c r="E62" s="21">
        <v>77.400000000000006</v>
      </c>
      <c r="F62" s="14">
        <v>81.099999999999994</v>
      </c>
      <c r="G62" s="24">
        <v>79</v>
      </c>
      <c r="H62" s="24">
        <v>81.100867678958792</v>
      </c>
      <c r="I62" s="24">
        <v>70.17</v>
      </c>
    </row>
    <row r="63" spans="2:9" ht="16.5" x14ac:dyDescent="0.25">
      <c r="B63" s="16" t="s">
        <v>71</v>
      </c>
      <c r="C63" s="17"/>
      <c r="D63" s="17"/>
      <c r="E63" s="17"/>
      <c r="F63" s="17"/>
      <c r="G63" s="17"/>
      <c r="H63" s="17"/>
      <c r="I63" s="17"/>
    </row>
    <row r="64" spans="2:9" ht="16.5" x14ac:dyDescent="0.25">
      <c r="B64" s="18" t="s">
        <v>72</v>
      </c>
      <c r="C64" s="14" t="s">
        <v>56</v>
      </c>
      <c r="D64" s="20">
        <v>1518</v>
      </c>
      <c r="E64" s="20">
        <v>1059</v>
      </c>
      <c r="F64" s="20">
        <v>1446</v>
      </c>
      <c r="G64" s="20">
        <v>978</v>
      </c>
      <c r="H64" s="20">
        <v>1543</v>
      </c>
      <c r="I64" s="20">
        <v>996</v>
      </c>
    </row>
    <row r="65" spans="2:19" ht="16.5" x14ac:dyDescent="0.25">
      <c r="B65" s="18" t="s">
        <v>73</v>
      </c>
      <c r="C65" s="14" t="s">
        <v>56</v>
      </c>
      <c r="D65" s="20">
        <v>1558</v>
      </c>
      <c r="E65" s="20">
        <v>1437</v>
      </c>
      <c r="F65" s="20">
        <v>1487</v>
      </c>
      <c r="G65" s="20">
        <v>1740</v>
      </c>
      <c r="H65" s="20">
        <v>1490</v>
      </c>
      <c r="I65" s="20">
        <v>2047</v>
      </c>
    </row>
    <row r="66" spans="2:19" ht="66" x14ac:dyDescent="0.25">
      <c r="B66" s="23" t="s">
        <v>74</v>
      </c>
      <c r="C66" s="14" t="s">
        <v>75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49">
        <v>0</v>
      </c>
    </row>
    <row r="67" spans="2:19" ht="24" customHeight="1" x14ac:dyDescent="0.25">
      <c r="B67" s="23" t="s">
        <v>76</v>
      </c>
      <c r="C67" s="14" t="s">
        <v>77</v>
      </c>
      <c r="D67" s="14">
        <v>2.7</v>
      </c>
      <c r="E67" s="24">
        <v>5</v>
      </c>
      <c r="F67" s="24">
        <v>5</v>
      </c>
      <c r="G67" s="24">
        <v>3</v>
      </c>
      <c r="H67" s="24">
        <v>5</v>
      </c>
      <c r="I67" s="50">
        <v>1</v>
      </c>
    </row>
    <row r="68" spans="2:19" ht="33" x14ac:dyDescent="0.25">
      <c r="B68" s="23" t="s">
        <v>78</v>
      </c>
      <c r="C68" s="14" t="s">
        <v>79</v>
      </c>
      <c r="D68" s="14">
        <v>636.70000000000005</v>
      </c>
      <c r="E68" s="14">
        <v>760.5</v>
      </c>
      <c r="F68" s="14">
        <v>648.1</v>
      </c>
      <c r="G68" s="14">
        <v>628.29999999999995</v>
      </c>
      <c r="H68" s="14">
        <v>646.70000000000005</v>
      </c>
      <c r="I68" s="49">
        <v>719</v>
      </c>
    </row>
    <row r="69" spans="2:19" ht="33" x14ac:dyDescent="0.25">
      <c r="B69" s="23" t="s">
        <v>80</v>
      </c>
      <c r="C69" s="14" t="s">
        <v>79</v>
      </c>
      <c r="D69" s="14">
        <v>246.8</v>
      </c>
      <c r="E69" s="14">
        <v>257.60000000000002</v>
      </c>
      <c r="F69" s="14">
        <v>228.8</v>
      </c>
      <c r="G69" s="24">
        <v>294</v>
      </c>
      <c r="H69" s="24">
        <v>237.4</v>
      </c>
      <c r="I69" s="50">
        <v>253.5</v>
      </c>
    </row>
    <row r="70" spans="2:19" ht="33" x14ac:dyDescent="0.25">
      <c r="B70" s="23" t="s">
        <v>81</v>
      </c>
      <c r="C70" s="14" t="s">
        <v>79</v>
      </c>
      <c r="D70" s="14">
        <v>144.9</v>
      </c>
      <c r="E70" s="14">
        <v>79.900000000000006</v>
      </c>
      <c r="F70" s="14">
        <v>116.7</v>
      </c>
      <c r="G70" s="14">
        <v>96.4</v>
      </c>
      <c r="H70" s="14">
        <v>116.8</v>
      </c>
      <c r="I70" s="49">
        <v>100.8</v>
      </c>
    </row>
    <row r="71" spans="2:19" ht="16.5" x14ac:dyDescent="0.25">
      <c r="B71" s="25" t="s">
        <v>82</v>
      </c>
      <c r="C71" s="17"/>
      <c r="D71" s="17"/>
      <c r="E71" s="17"/>
      <c r="F71" s="5"/>
      <c r="G71" s="5"/>
      <c r="H71" s="5"/>
      <c r="I71" s="5"/>
    </row>
    <row r="72" spans="2:19" ht="33" x14ac:dyDescent="0.25">
      <c r="B72" s="18" t="s">
        <v>83</v>
      </c>
      <c r="C72" s="14" t="s">
        <v>44</v>
      </c>
      <c r="D72" s="14">
        <v>223</v>
      </c>
      <c r="E72" s="14">
        <v>234</v>
      </c>
      <c r="F72" s="14">
        <v>223</v>
      </c>
      <c r="G72" s="14">
        <v>242</v>
      </c>
      <c r="H72" s="14">
        <v>242</v>
      </c>
      <c r="I72" s="14">
        <v>242</v>
      </c>
    </row>
    <row r="73" spans="2:19" ht="33" x14ac:dyDescent="0.25">
      <c r="B73" s="18" t="s">
        <v>84</v>
      </c>
      <c r="C73" s="14" t="s">
        <v>44</v>
      </c>
      <c r="D73" s="14">
        <v>15</v>
      </c>
      <c r="E73" s="14">
        <v>15</v>
      </c>
      <c r="F73" s="14">
        <v>17</v>
      </c>
      <c r="G73" s="14">
        <v>15</v>
      </c>
      <c r="H73" s="14">
        <v>15</v>
      </c>
      <c r="I73" s="14">
        <v>15</v>
      </c>
    </row>
    <row r="74" spans="2:19" ht="49.5" x14ac:dyDescent="0.25">
      <c r="B74" s="18" t="s">
        <v>85</v>
      </c>
      <c r="C74" s="14" t="s">
        <v>16</v>
      </c>
      <c r="D74" s="14">
        <v>60.5</v>
      </c>
      <c r="E74" s="14">
        <v>64.900000000000006</v>
      </c>
      <c r="F74" s="14">
        <v>67.8</v>
      </c>
      <c r="G74" s="14">
        <v>64.400000000000006</v>
      </c>
      <c r="H74" s="39">
        <v>65.099999999999994</v>
      </c>
      <c r="I74" s="39">
        <v>65.099999999999994</v>
      </c>
      <c r="J74" s="47"/>
      <c r="K74" s="48"/>
      <c r="L74" s="2"/>
      <c r="M74" s="2"/>
      <c r="N74" s="2"/>
      <c r="O74" s="2"/>
      <c r="P74" s="2"/>
      <c r="Q74" s="2"/>
      <c r="R74" s="2"/>
      <c r="S74" s="2"/>
    </row>
    <row r="75" spans="2:19" ht="33" x14ac:dyDescent="0.25">
      <c r="B75" s="18" t="s">
        <v>86</v>
      </c>
      <c r="C75" s="21" t="s">
        <v>16</v>
      </c>
      <c r="D75" s="21">
        <v>37.799999999999997</v>
      </c>
      <c r="E75" s="21">
        <v>44.7</v>
      </c>
      <c r="F75" s="14">
        <v>40.9</v>
      </c>
      <c r="G75" s="14">
        <v>46.1</v>
      </c>
      <c r="H75" s="14">
        <v>47.21</v>
      </c>
      <c r="I75" s="14">
        <v>47.21</v>
      </c>
    </row>
    <row r="76" spans="2:19" ht="49.5" x14ac:dyDescent="0.25">
      <c r="B76" s="23" t="s">
        <v>87</v>
      </c>
      <c r="C76" s="21" t="s">
        <v>16</v>
      </c>
      <c r="D76" s="21">
        <v>0.6</v>
      </c>
      <c r="E76" s="21">
        <v>9.4</v>
      </c>
      <c r="F76" s="14">
        <v>0.7</v>
      </c>
      <c r="G76" s="14">
        <v>11.4</v>
      </c>
      <c r="H76" s="14">
        <v>11.4</v>
      </c>
      <c r="I76" s="14">
        <v>14.9</v>
      </c>
    </row>
    <row r="77" spans="2:19" ht="49.5" x14ac:dyDescent="0.25">
      <c r="B77" s="18" t="s">
        <v>88</v>
      </c>
      <c r="C77" s="21" t="s">
        <v>16</v>
      </c>
      <c r="D77" s="21">
        <v>88.3</v>
      </c>
      <c r="E77" s="21">
        <v>87.2</v>
      </c>
      <c r="F77" s="14">
        <v>96.3</v>
      </c>
      <c r="G77" s="14">
        <v>89.6</v>
      </c>
      <c r="H77" s="14">
        <v>90.96</v>
      </c>
      <c r="I77" s="14">
        <v>96.81</v>
      </c>
    </row>
    <row r="78" spans="2:19" ht="16.5" x14ac:dyDescent="0.25">
      <c r="B78" s="25" t="s">
        <v>89</v>
      </c>
      <c r="C78" s="17"/>
      <c r="D78" s="17"/>
      <c r="E78" s="17"/>
      <c r="F78" s="5"/>
      <c r="G78" s="5"/>
      <c r="H78" s="5"/>
      <c r="I78" s="5"/>
    </row>
    <row r="79" spans="2:19" ht="33" x14ac:dyDescent="0.25">
      <c r="B79" s="26" t="s">
        <v>90</v>
      </c>
      <c r="C79" s="14" t="s">
        <v>44</v>
      </c>
      <c r="D79" s="14">
        <v>12</v>
      </c>
      <c r="E79" s="14">
        <v>12</v>
      </c>
      <c r="F79" s="14">
        <v>12</v>
      </c>
      <c r="G79" s="14">
        <v>12</v>
      </c>
      <c r="H79" s="14">
        <v>12</v>
      </c>
      <c r="I79" s="14">
        <v>12</v>
      </c>
    </row>
    <row r="80" spans="2:19" ht="33" x14ac:dyDescent="0.25">
      <c r="B80" s="6" t="s">
        <v>91</v>
      </c>
      <c r="C80" s="17"/>
      <c r="D80" s="17"/>
      <c r="E80" s="17"/>
      <c r="F80" s="17"/>
      <c r="G80" s="17"/>
      <c r="H80" s="38"/>
      <c r="I80" s="38"/>
    </row>
    <row r="81" spans="2:9" ht="16.5" x14ac:dyDescent="0.25">
      <c r="B81" s="6" t="s">
        <v>92</v>
      </c>
      <c r="C81" s="14" t="s">
        <v>16</v>
      </c>
      <c r="D81" s="14">
        <v>100</v>
      </c>
      <c r="E81" s="14">
        <v>100</v>
      </c>
      <c r="F81" s="14">
        <v>100</v>
      </c>
      <c r="G81" s="14">
        <v>100</v>
      </c>
      <c r="H81" s="14">
        <v>100</v>
      </c>
      <c r="I81" s="14">
        <v>100</v>
      </c>
    </row>
    <row r="82" spans="2:9" ht="16.5" x14ac:dyDescent="0.25">
      <c r="B82" s="27" t="s">
        <v>93</v>
      </c>
      <c r="C82" s="14" t="s">
        <v>16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</row>
    <row r="83" spans="2:9" ht="33" x14ac:dyDescent="0.25">
      <c r="B83" s="18" t="s">
        <v>94</v>
      </c>
      <c r="C83" s="14" t="s">
        <v>44</v>
      </c>
      <c r="D83" s="14">
        <v>1</v>
      </c>
      <c r="E83" s="14">
        <v>1</v>
      </c>
      <c r="F83" s="14">
        <v>1</v>
      </c>
      <c r="G83" s="14">
        <v>1</v>
      </c>
      <c r="H83" s="14">
        <v>1</v>
      </c>
      <c r="I83" s="14">
        <v>1</v>
      </c>
    </row>
    <row r="84" spans="2:9" ht="33" x14ac:dyDescent="0.25">
      <c r="B84" s="28" t="s">
        <v>95</v>
      </c>
      <c r="C84" s="14" t="s">
        <v>44</v>
      </c>
      <c r="D84" s="14">
        <v>2</v>
      </c>
      <c r="E84" s="14">
        <v>1</v>
      </c>
      <c r="F84" s="14">
        <v>1</v>
      </c>
      <c r="G84" s="14">
        <v>1</v>
      </c>
      <c r="H84" s="14">
        <v>1</v>
      </c>
      <c r="I84" s="14">
        <v>1</v>
      </c>
    </row>
    <row r="85" spans="2:9" ht="33" x14ac:dyDescent="0.25">
      <c r="B85" s="18" t="s">
        <v>96</v>
      </c>
      <c r="C85" s="14" t="s">
        <v>44</v>
      </c>
      <c r="D85" s="14">
        <v>1</v>
      </c>
      <c r="E85" s="14">
        <v>1</v>
      </c>
      <c r="F85" s="14">
        <v>1</v>
      </c>
      <c r="G85" s="14">
        <v>1</v>
      </c>
      <c r="H85" s="14">
        <v>1</v>
      </c>
      <c r="I85" s="14">
        <v>1</v>
      </c>
    </row>
    <row r="86" spans="2:9" ht="33" x14ac:dyDescent="0.25">
      <c r="B86" s="18" t="s">
        <v>97</v>
      </c>
      <c r="C86" s="14" t="s">
        <v>44</v>
      </c>
      <c r="D86" s="14">
        <v>2</v>
      </c>
      <c r="E86" s="14">
        <v>1</v>
      </c>
      <c r="F86" s="14">
        <v>2</v>
      </c>
      <c r="G86" s="14">
        <v>1</v>
      </c>
      <c r="H86" s="14">
        <v>2</v>
      </c>
      <c r="I86" s="14">
        <v>1</v>
      </c>
    </row>
    <row r="87" spans="2:9" ht="16.5" x14ac:dyDescent="0.25">
      <c r="B87" s="18" t="s">
        <v>98</v>
      </c>
      <c r="C87" s="14" t="s">
        <v>44</v>
      </c>
      <c r="D87" s="14">
        <v>2</v>
      </c>
      <c r="E87" s="14">
        <v>2</v>
      </c>
      <c r="F87" s="14">
        <v>2</v>
      </c>
      <c r="G87" s="14">
        <v>2</v>
      </c>
      <c r="H87" s="14">
        <v>2</v>
      </c>
      <c r="I87" s="14">
        <v>2</v>
      </c>
    </row>
    <row r="88" spans="2:9" ht="33" x14ac:dyDescent="0.25">
      <c r="B88" s="18" t="s">
        <v>99</v>
      </c>
      <c r="C88" s="14" t="s">
        <v>56</v>
      </c>
      <c r="D88" s="14">
        <v>424</v>
      </c>
      <c r="E88" s="14">
        <v>500</v>
      </c>
      <c r="F88" s="14">
        <v>540</v>
      </c>
      <c r="G88" s="14">
        <v>456</v>
      </c>
      <c r="H88" s="39">
        <v>443</v>
      </c>
      <c r="I88" s="39">
        <v>434</v>
      </c>
    </row>
    <row r="89" spans="2:9" ht="16.5" x14ac:dyDescent="0.25">
      <c r="B89" s="18" t="s">
        <v>100</v>
      </c>
      <c r="C89" s="14" t="s">
        <v>44</v>
      </c>
      <c r="D89" s="14">
        <v>1</v>
      </c>
      <c r="E89" s="14">
        <v>1</v>
      </c>
      <c r="F89" s="14">
        <v>1</v>
      </c>
      <c r="G89" s="14">
        <v>1</v>
      </c>
      <c r="H89" s="39">
        <v>1</v>
      </c>
      <c r="I89" s="39">
        <v>1</v>
      </c>
    </row>
    <row r="90" spans="2:9" ht="33" x14ac:dyDescent="0.25">
      <c r="B90" s="18" t="s">
        <v>101</v>
      </c>
      <c r="C90" s="14" t="s">
        <v>56</v>
      </c>
      <c r="D90" s="14">
        <v>267</v>
      </c>
      <c r="E90" s="14">
        <v>288</v>
      </c>
      <c r="F90" s="14">
        <v>315</v>
      </c>
      <c r="G90" s="14">
        <v>280</v>
      </c>
      <c r="H90" s="39">
        <v>260</v>
      </c>
      <c r="I90" s="39">
        <v>260</v>
      </c>
    </row>
    <row r="91" spans="2:9" ht="33" x14ac:dyDescent="0.25">
      <c r="B91" s="18" t="s">
        <v>102</v>
      </c>
      <c r="C91" s="14" t="s">
        <v>44</v>
      </c>
      <c r="D91" s="14">
        <v>53</v>
      </c>
      <c r="E91" s="14">
        <v>51</v>
      </c>
      <c r="F91" s="14">
        <v>53</v>
      </c>
      <c r="G91" s="14">
        <v>51</v>
      </c>
      <c r="H91" s="39">
        <v>51</v>
      </c>
      <c r="I91" s="39">
        <v>50</v>
      </c>
    </row>
    <row r="92" spans="2:9" ht="16.5" x14ac:dyDescent="0.25">
      <c r="B92" s="25" t="s">
        <v>103</v>
      </c>
      <c r="C92" s="17"/>
      <c r="D92" s="17"/>
      <c r="E92" s="17"/>
      <c r="F92" s="5"/>
      <c r="G92" s="5"/>
      <c r="H92" s="40"/>
      <c r="I92" s="40"/>
    </row>
    <row r="93" spans="2:9" ht="66" x14ac:dyDescent="0.25">
      <c r="B93" s="18" t="s">
        <v>104</v>
      </c>
      <c r="C93" s="14" t="s">
        <v>16</v>
      </c>
      <c r="D93" s="14">
        <v>55.6</v>
      </c>
      <c r="E93" s="14" t="s">
        <v>116</v>
      </c>
      <c r="F93" s="29">
        <v>55.6</v>
      </c>
      <c r="G93" s="29" t="s">
        <v>116</v>
      </c>
      <c r="H93" s="29">
        <v>55.6</v>
      </c>
      <c r="I93" s="29" t="s">
        <v>116</v>
      </c>
    </row>
    <row r="94" spans="2:9" ht="49.5" x14ac:dyDescent="0.25">
      <c r="B94" s="18" t="s">
        <v>105</v>
      </c>
      <c r="C94" s="14" t="s">
        <v>16</v>
      </c>
      <c r="D94" s="14">
        <v>100</v>
      </c>
      <c r="E94" s="14" t="s">
        <v>116</v>
      </c>
      <c r="F94" s="29">
        <v>100</v>
      </c>
      <c r="G94" s="29" t="s">
        <v>116</v>
      </c>
      <c r="H94" s="29">
        <v>100</v>
      </c>
      <c r="I94" s="29" t="s">
        <v>116</v>
      </c>
    </row>
    <row r="95" spans="2:9" ht="33" x14ac:dyDescent="0.25">
      <c r="B95" s="18" t="s">
        <v>106</v>
      </c>
      <c r="C95" s="14" t="s">
        <v>107</v>
      </c>
      <c r="D95" s="14">
        <v>17.399999999999999</v>
      </c>
      <c r="E95" s="14" t="s">
        <v>116</v>
      </c>
      <c r="F95" s="29">
        <v>17.8</v>
      </c>
      <c r="G95" s="29" t="s">
        <v>116</v>
      </c>
      <c r="H95" s="29">
        <v>17.8</v>
      </c>
      <c r="I95" s="29" t="s">
        <v>116</v>
      </c>
    </row>
  </sheetData>
  <mergeCells count="7">
    <mergeCell ref="B2:G2"/>
    <mergeCell ref="B3:G3"/>
    <mergeCell ref="B4:G4"/>
    <mergeCell ref="B5:G5"/>
    <mergeCell ref="B7:B8"/>
    <mergeCell ref="C7:C8"/>
    <mergeCell ref="D7:I7"/>
  </mergeCells>
  <pageMargins left="0.31496062992125984" right="0.31496062992125984" top="0.35433070866141736" bottom="0.35433070866141736" header="0.31496062992125984" footer="0.31496062992125984"/>
  <pageSetup paperSize="9" scale="7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2022-10-07T03:28:06Z</dcterms:modified>
</cp:coreProperties>
</file>